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pasti-my.sharepoint.com/personal/psaccente_upa_qc_ca/Documents/Instances/Conseil d'administration/CA à trier/Documents électroniques/2022-09-14/"/>
    </mc:Choice>
  </mc:AlternateContent>
  <xr:revisionPtr revIDLastSave="2" documentId="8_{90F84E50-AF6D-443E-B493-7030130477C2}" xr6:coauthVersionLast="47" xr6:coauthVersionMax="47" xr10:uidLastSave="{290F0335-B67F-4388-8EEF-FEC747ABE490}"/>
  <bookViews>
    <workbookView xWindow="28680" yWindow="-120" windowWidth="25440" windowHeight="15390" xr2:uid="{00000000-000D-0000-FFFF-FFFF00000000}"/>
  </bookViews>
  <sheets>
    <sheet name="Cte depenses" sheetId="1" r:id="rId1"/>
  </sheets>
  <externalReferences>
    <externalReference r:id="rId2"/>
  </externalReferences>
  <definedNames>
    <definedName name="champimpression" localSheetId="0">'Cte depenses'!$A$1:$AF$46</definedName>
    <definedName name="nonprotege" localSheetId="0">'Cte depenses'!$S$24</definedName>
    <definedName name="NONPROTEGE1" localSheetId="0">'Cte depenses'!$E$30:$J$35</definedName>
    <definedName name="NONPROTEGE2" localSheetId="0">'Cte depenses'!$B$19:$P$25</definedName>
    <definedName name="NONPROTEGE3" localSheetId="0">'Cte depenses'!$R$19:$R$25</definedName>
    <definedName name="NONPROTEGE4" localSheetId="0">'Cte depenses'!$AC$19:$AE$25</definedName>
    <definedName name="NONPROTEGE5" localSheetId="0">'Cte depenses'!$T$19:$AA$25</definedName>
    <definedName name="_xlnm.Print_Area" localSheetId="0">'Cte depenses'!$A$1:$AF$45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19" i="1" l="1"/>
  <c r="AB19" i="1" s="1"/>
  <c r="Q20" i="1"/>
  <c r="Q21" i="1"/>
  <c r="Q22" i="1"/>
  <c r="AJ22" i="1" s="1"/>
  <c r="Q23" i="1"/>
  <c r="AB23" i="1" s="1"/>
  <c r="AF23" i="1" s="1"/>
  <c r="Q24" i="1"/>
  <c r="AJ24" i="1" s="1"/>
  <c r="Q25" i="1"/>
  <c r="AB25" i="1" s="1"/>
  <c r="AF25" i="1" s="1"/>
  <c r="R26" i="1"/>
  <c r="AP20" i="1"/>
  <c r="AB42" i="1" s="1"/>
  <c r="S42" i="1"/>
  <c r="S40" i="1"/>
  <c r="S38" i="1"/>
  <c r="S36" i="1"/>
  <c r="S34" i="1"/>
  <c r="S32" i="1"/>
  <c r="S30" i="1"/>
  <c r="AE26" i="1"/>
  <c r="AD26" i="1"/>
  <c r="AC26" i="1"/>
  <c r="Y26" i="1"/>
  <c r="T26" i="1"/>
  <c r="O26" i="1"/>
  <c r="AN20" i="1"/>
  <c r="T38" i="1"/>
  <c r="AO20" i="1"/>
  <c r="Y40" i="1" s="1"/>
  <c r="T34" i="1"/>
  <c r="T32" i="1"/>
  <c r="M15" i="1"/>
  <c r="AF2" i="1"/>
  <c r="T36" i="1"/>
  <c r="U36" i="1"/>
  <c r="T40" i="1"/>
  <c r="AJ23" i="1" l="1"/>
  <c r="AJ19" i="1"/>
  <c r="AJ25" i="1"/>
  <c r="R42" i="1"/>
  <c r="AB30" i="1"/>
  <c r="AB32" i="1"/>
  <c r="R34" i="1"/>
  <c r="R32" i="1"/>
  <c r="S44" i="1"/>
  <c r="AB40" i="1"/>
  <c r="AB21" i="1"/>
  <c r="AF21" i="1" s="1"/>
  <c r="Q34" i="1" s="1"/>
  <c r="AJ21" i="1"/>
  <c r="AJ20" i="1"/>
  <c r="U38" i="1"/>
  <c r="Y30" i="1"/>
  <c r="AB36" i="1"/>
  <c r="Q26" i="1"/>
  <c r="T30" i="1"/>
  <c r="U40" i="1"/>
  <c r="AI21" i="1"/>
  <c r="AC34" i="1" s="1"/>
  <c r="AI24" i="1"/>
  <c r="AC40" i="1" s="1"/>
  <c r="Y42" i="1"/>
  <c r="Y36" i="1"/>
  <c r="AI23" i="1"/>
  <c r="AC38" i="1" s="1"/>
  <c r="AB24" i="1"/>
  <c r="AF24" i="1" s="1"/>
  <c r="Q40" i="1" s="1"/>
  <c r="AB22" i="1"/>
  <c r="AF22" i="1" s="1"/>
  <c r="Q36" i="1" s="1"/>
  <c r="AB20" i="1"/>
  <c r="AF20" i="1" s="1"/>
  <c r="U30" i="1"/>
  <c r="AI25" i="1"/>
  <c r="AC42" i="1" s="1"/>
  <c r="Y32" i="1"/>
  <c r="AI20" i="1"/>
  <c r="AC32" i="1" s="1"/>
  <c r="Y38" i="1"/>
  <c r="Y34" i="1"/>
  <c r="R36" i="1"/>
  <c r="T42" i="1"/>
  <c r="AB34" i="1"/>
  <c r="AB38" i="1"/>
  <c r="Q42" i="1"/>
  <c r="Q38" i="1"/>
  <c r="AF19" i="1"/>
  <c r="AI19" i="1"/>
  <c r="AC30" i="1" s="1"/>
  <c r="U32" i="1"/>
  <c r="U42" i="1"/>
  <c r="R38" i="1"/>
  <c r="AI22" i="1"/>
  <c r="AC36" i="1" s="1"/>
  <c r="U34" i="1"/>
  <c r="R40" i="1"/>
  <c r="R30" i="1"/>
  <c r="AF26" i="1" l="1"/>
  <c r="AD40" i="1"/>
  <c r="AE34" i="1"/>
  <c r="Y44" i="1"/>
  <c r="AB44" i="1"/>
  <c r="AE42" i="1"/>
  <c r="AK24" i="1"/>
  <c r="AE36" i="1"/>
  <c r="T44" i="1"/>
  <c r="AK20" i="1"/>
  <c r="AE38" i="1"/>
  <c r="AE40" i="1"/>
  <c r="Q32" i="1"/>
  <c r="AD32" i="1" s="1"/>
  <c r="AK21" i="1"/>
  <c r="AK25" i="1"/>
  <c r="AK23" i="1"/>
  <c r="AB26" i="1"/>
  <c r="AD42" i="1"/>
  <c r="AE32" i="1"/>
  <c r="U44" i="1"/>
  <c r="AD36" i="1"/>
  <c r="AD34" i="1"/>
  <c r="AC44" i="1"/>
  <c r="AK22" i="1"/>
  <c r="AE30" i="1"/>
  <c r="R44" i="1"/>
  <c r="AK19" i="1"/>
  <c r="Q30" i="1"/>
  <c r="AD38" i="1"/>
  <c r="AD30" i="1" l="1"/>
  <c r="AD44" i="1" s="1"/>
  <c r="Q44" i="1"/>
  <c r="AE44" i="1"/>
</calcChain>
</file>

<file path=xl/sharedStrings.xml><?xml version="1.0" encoding="utf-8"?>
<sst xmlns="http://schemas.openxmlformats.org/spreadsheetml/2006/main" count="80" uniqueCount="70">
  <si>
    <t>Total (sans taxes)</t>
  </si>
  <si>
    <t># Code</t>
  </si>
  <si>
    <t>Note :</t>
  </si>
  <si>
    <t>No chèque :</t>
  </si>
  <si>
    <t>No de lot :</t>
  </si>
  <si>
    <t>Période :</t>
  </si>
  <si>
    <t>Montant :</t>
  </si>
  <si>
    <t>Vérifié :</t>
  </si>
  <si>
    <t>Approuvé par :</t>
  </si>
  <si>
    <t>Date :</t>
  </si>
  <si>
    <t>Approuvé :</t>
  </si>
  <si>
    <t>Signature :</t>
  </si>
  <si>
    <r>
      <t>RAPPORT HEBDOMADAIRE DES DÉPENSES EFFECTUÉES (ADMINISTRATEURS)</t>
    </r>
    <r>
      <rPr>
        <b/>
        <sz val="11"/>
        <rFont val="Copperplate Gothic Bold"/>
        <family val="2"/>
      </rPr>
      <t xml:space="preserve">
</t>
    </r>
  </si>
  <si>
    <t>No COMPTE :</t>
  </si>
  <si>
    <t>Attention ! Passé un délai de 90 jours,                                                       les dépenses ne sont pas remboursées (voir Politique de rémunération et de remboursement de dépenses)</t>
  </si>
  <si>
    <t>Marche à suivre :</t>
  </si>
  <si>
    <r>
      <t>R</t>
    </r>
    <r>
      <rPr>
        <sz val="11"/>
        <rFont val="Arial"/>
        <family val="2"/>
      </rPr>
      <t xml:space="preserve">emplir le formulaire (cases blanches). Faire </t>
    </r>
    <r>
      <rPr>
        <b/>
        <sz val="11"/>
        <rFont val="Arial"/>
        <family val="2"/>
      </rPr>
      <t>Tab</t>
    </r>
    <r>
      <rPr>
        <sz val="11"/>
        <rFont val="Arial"/>
        <family val="2"/>
      </rPr>
      <t xml:space="preserve"> pour passer d'une cellule à remplir à l'autre.</t>
    </r>
  </si>
  <si>
    <r>
      <t>U</t>
    </r>
    <r>
      <rPr>
        <sz val="11"/>
        <rFont val="Arial"/>
        <family val="2"/>
      </rPr>
      <t xml:space="preserve">tiliser la case </t>
    </r>
    <r>
      <rPr>
        <b/>
        <i/>
        <sz val="11"/>
        <rFont val="Arial"/>
        <family val="2"/>
      </rPr>
      <t>Note</t>
    </r>
    <r>
      <rPr>
        <sz val="11"/>
        <rFont val="Arial"/>
        <family val="2"/>
      </rPr>
      <t xml:space="preserve"> pour tout renseignement complémentaire, incluant le covoiturage.</t>
    </r>
  </si>
  <si>
    <r>
      <t>I</t>
    </r>
    <r>
      <rPr>
        <sz val="11"/>
        <rFont val="Arial"/>
        <family val="2"/>
      </rPr>
      <t xml:space="preserve">mprimer le formulaire et annexer les pièces justificatives. </t>
    </r>
  </si>
  <si>
    <r>
      <t>S</t>
    </r>
    <r>
      <rPr>
        <sz val="11"/>
        <rFont val="Arial"/>
        <family val="2"/>
      </rPr>
      <t>igner le formulaire.</t>
    </r>
  </si>
  <si>
    <t>Réservé à l'administration</t>
  </si>
  <si>
    <r>
      <t>F</t>
    </r>
    <r>
      <rPr>
        <sz val="11"/>
        <rFont val="Arial"/>
        <family val="2"/>
      </rPr>
      <t xml:space="preserve">aire parvenir le tout aux Services des finances. </t>
    </r>
  </si>
  <si>
    <t>NOM DE L'ADMINISTRATEUR :</t>
  </si>
  <si>
    <t>No EMPLOYÉ :</t>
  </si>
  <si>
    <t>Afin d'accélérer
le remboursement :</t>
  </si>
  <si>
    <r>
      <t>R</t>
    </r>
    <r>
      <rPr>
        <sz val="11"/>
        <rFont val="Arial"/>
        <family val="2"/>
      </rPr>
      <t>especter les critères de la politique «Rémunération et remboursement de dépenses» (voir dans l'intranet/ Outils de référence).</t>
    </r>
  </si>
  <si>
    <t>NOM DE L'ORGANISME :</t>
  </si>
  <si>
    <t>Fédération des agricultrices</t>
  </si>
  <si>
    <r>
      <t>F</t>
    </r>
    <r>
      <rPr>
        <sz val="11"/>
        <rFont val="Arial"/>
        <family val="2"/>
      </rPr>
      <t>aire parvenir votre compte le lundi avant 13 h.</t>
    </r>
  </si>
  <si>
    <t>No PAIE :</t>
  </si>
  <si>
    <r>
      <t>P</t>
    </r>
    <r>
      <rPr>
        <sz val="11"/>
        <rFont val="Arial"/>
        <family val="2"/>
      </rPr>
      <t>révoir un formulaire distinct si ce dernier est sujet à refacturation.</t>
    </r>
  </si>
  <si>
    <t>Calcul des taxes en fonction des grandes entreprises (+ de 10 000 000 $ de chiffre d'affaires)</t>
  </si>
  <si>
    <t>Taux (Km)</t>
  </si>
  <si>
    <t>Date
aa/mm/jj</t>
  </si>
  <si>
    <t>Buts de la dépense</t>
  </si>
  <si>
    <t>Endroits</t>
  </si>
  <si>
    <t>Facturer à</t>
  </si>
  <si>
    <t>Auto (km)</t>
  </si>
  <si>
    <t>Auto ($)</t>
  </si>
  <si>
    <t>Per diem (Allocation journalière)</t>
  </si>
  <si>
    <t>Allocation de distance</t>
  </si>
  <si>
    <t>Hôtel
Taxes incluses</t>
  </si>
  <si>
    <t>Divers (Nature de la dépense)</t>
  </si>
  <si>
    <t>Divers ($)
Taxes incluses</t>
  </si>
  <si>
    <t>Sous-total</t>
  </si>
  <si>
    <t>Déjeuner</t>
  </si>
  <si>
    <t>Dîner</t>
  </si>
  <si>
    <t>Souper</t>
  </si>
  <si>
    <t>Grand total</t>
  </si>
  <si>
    <t>TPS</t>
  </si>
  <si>
    <t>TVQ</t>
  </si>
  <si>
    <t>Dépenses</t>
  </si>
  <si>
    <t>De</t>
  </si>
  <si>
    <t>À</t>
  </si>
  <si>
    <t>Taxes incluses</t>
  </si>
  <si>
    <t>UPA</t>
  </si>
  <si>
    <t>KM</t>
  </si>
  <si>
    <t>Autres</t>
  </si>
  <si>
    <t>Repas</t>
  </si>
  <si>
    <t>=ARRONDI((Q19*$AL$20)+(R19+W19)*$AM$20+(AA19+AB19+AC19)*$AN$20;2)</t>
  </si>
  <si>
    <t>=ARRONDI((Q19*$AL$21)+(R19+W19)*$AM$21+(AA19+AB19+AC19)*$AN$21;2)</t>
  </si>
  <si>
    <t>Montant à payer</t>
  </si>
  <si>
    <t>Total</t>
  </si>
  <si>
    <t>Hôtel</t>
  </si>
  <si>
    <t>Divers</t>
  </si>
  <si>
    <t>Inscrire votre nom</t>
  </si>
  <si>
    <t>22</t>
  </si>
  <si>
    <t>09</t>
  </si>
  <si>
    <t>14</t>
  </si>
  <si>
    <t>Conseil d'administration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</si>
</sst>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)\ _$_ ;_ * \(#,##0\)\ _$_ ;_ * &quot;-&quot;_)\ _$_ ;_ @_ "/>
    <numFmt numFmtId="165" formatCode="_ * #,##0.00_)\ _$_ ;_ * \(#,##0.00\)\ _$_ ;_ * &quot;-&quot;??_)\ _$_ ;_ @_ "/>
    <numFmt numFmtId="166" formatCode="_ * #,##0.00_)\ _$_ ;_ * \(#,##0.00\)\ _$_ ;_ * &quot;-&quot;_)\ _$_ ;_ @_ "/>
    <numFmt numFmtId="167" formatCode="0.0%"/>
  </numFmts>
  <fonts count="3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u val="double"/>
      <sz val="10"/>
      <name val="Arial"/>
      <family val="2"/>
    </font>
    <font>
      <b/>
      <sz val="20"/>
      <name val="Copperplate Gothic Bold"/>
      <family val="2"/>
    </font>
    <font>
      <b/>
      <sz val="11"/>
      <name val="Copperplate Gothic Bold"/>
      <family val="2"/>
    </font>
    <font>
      <b/>
      <sz val="18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i/>
      <sz val="16"/>
      <color indexed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0"/>
      <color indexed="10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sz val="11"/>
      <color indexed="12"/>
      <name val="Arial"/>
      <family val="2"/>
    </font>
    <font>
      <u val="double"/>
      <sz val="11"/>
      <name val="Arial"/>
      <family val="2"/>
    </font>
    <font>
      <b/>
      <i/>
      <sz val="26"/>
      <color indexed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10"/>
      <name val="Courier"/>
      <family val="3"/>
    </font>
    <font>
      <sz val="8"/>
      <name val="Verdana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2" tint="-9.9948118533890809E-2"/>
        <bgColor indexed="22"/>
      </patternFill>
    </fill>
    <fill>
      <patternFill patternType="solid">
        <fgColor indexed="17"/>
        <bgColor indexed="49"/>
      </patternFill>
    </fill>
    <fill>
      <patternFill patternType="solid">
        <fgColor indexed="17"/>
        <bgColor indexed="50"/>
      </patternFill>
    </fill>
    <fill>
      <patternFill patternType="solid">
        <fgColor indexed="17"/>
        <bgColor indexed="17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1"/>
      </left>
      <right/>
      <top style="hair">
        <color indexed="51"/>
      </top>
      <bottom/>
      <diagonal/>
    </border>
    <border>
      <left/>
      <right/>
      <top style="hair">
        <color indexed="51"/>
      </top>
      <bottom/>
      <diagonal/>
    </border>
    <border>
      <left/>
      <right style="hair">
        <color indexed="51"/>
      </right>
      <top style="hair">
        <color indexed="51"/>
      </top>
      <bottom/>
      <diagonal/>
    </border>
    <border>
      <left style="hair">
        <color indexed="51"/>
      </left>
      <right/>
      <top/>
      <bottom/>
      <diagonal/>
    </border>
    <border>
      <left/>
      <right style="hair">
        <color indexed="51"/>
      </right>
      <top/>
      <bottom/>
      <diagonal/>
    </border>
    <border>
      <left style="hair">
        <color indexed="51"/>
      </left>
      <right/>
      <top/>
      <bottom style="hair">
        <color indexed="51"/>
      </bottom>
      <diagonal/>
    </border>
    <border>
      <left/>
      <right/>
      <top/>
      <bottom style="hair">
        <color indexed="51"/>
      </bottom>
      <diagonal/>
    </border>
    <border>
      <left/>
      <right style="hair">
        <color indexed="51"/>
      </right>
      <top/>
      <bottom style="hair">
        <color indexed="5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8" fillId="0" borderId="0"/>
  </cellStyleXfs>
  <cellXfs count="28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</xf>
    <xf numFmtId="0" fontId="3" fillId="0" borderId="0" xfId="2" applyFont="1" applyAlignment="1" applyProtection="1"/>
    <xf numFmtId="0" fontId="0" fillId="0" borderId="0" xfId="0" applyAlignment="1"/>
    <xf numFmtId="0" fontId="1" fillId="0" borderId="0" xfId="2" applyFont="1"/>
    <xf numFmtId="0" fontId="1" fillId="0" borderId="0" xfId="0" applyFont="1"/>
    <xf numFmtId="0" fontId="4" fillId="0" borderId="0" xfId="2" applyFont="1" applyFill="1" applyAlignment="1" applyProtection="1">
      <alignment horizontal="centerContinuous" vertical="center" wrapText="1"/>
    </xf>
    <xf numFmtId="0" fontId="6" fillId="2" borderId="1" xfId="0" applyFont="1" applyFill="1" applyBorder="1" applyAlignment="1" applyProtection="1">
      <alignment horizontal="left"/>
    </xf>
    <xf numFmtId="0" fontId="7" fillId="0" borderId="2" xfId="0" applyFont="1" applyBorder="1"/>
    <xf numFmtId="1" fontId="8" fillId="0" borderId="3" xfId="0" applyNumberFormat="1" applyFont="1" applyBorder="1" applyAlignment="1">
      <alignment horizontal="center"/>
    </xf>
    <xf numFmtId="0" fontId="0" fillId="0" borderId="0" xfId="0" applyFill="1" applyAlignment="1" applyProtection="1">
      <alignment horizontal="centerContinuous"/>
    </xf>
    <xf numFmtId="0" fontId="0" fillId="0" borderId="0" xfId="0" applyFill="1" applyAlignment="1">
      <alignment horizontal="centerContinuous"/>
    </xf>
    <xf numFmtId="0" fontId="1" fillId="0" borderId="0" xfId="0" applyFont="1" applyProtection="1"/>
    <xf numFmtId="0" fontId="2" fillId="0" borderId="0" xfId="2" applyFont="1" applyFill="1" applyBorder="1" applyAlignment="1" applyProtection="1">
      <alignment wrapText="1"/>
    </xf>
    <xf numFmtId="0" fontId="12" fillId="3" borderId="5" xfId="2" applyFont="1" applyFill="1" applyBorder="1" applyAlignment="1">
      <alignment vertical="center"/>
    </xf>
    <xf numFmtId="0" fontId="12" fillId="3" borderId="6" xfId="2" applyFont="1" applyFill="1" applyBorder="1" applyAlignment="1">
      <alignment vertical="center"/>
    </xf>
    <xf numFmtId="0" fontId="2" fillId="0" borderId="0" xfId="0" applyFont="1" applyFill="1" applyBorder="1" applyAlignment="1"/>
    <xf numFmtId="0" fontId="15" fillId="0" borderId="0" xfId="2" applyFont="1" applyFill="1" applyAlignment="1" applyProtection="1">
      <alignment horizontal="left" indent="2"/>
    </xf>
    <xf numFmtId="0" fontId="12" fillId="0" borderId="0" xfId="2" applyFont="1" applyFill="1" applyBorder="1" applyAlignment="1" applyProtection="1">
      <alignment horizontal="left" indent="2"/>
    </xf>
    <xf numFmtId="0" fontId="12" fillId="3" borderId="0" xfId="2" applyFont="1" applyFill="1" applyBorder="1" applyAlignment="1">
      <alignment vertical="center"/>
    </xf>
    <xf numFmtId="0" fontId="12" fillId="3" borderId="8" xfId="2" applyFont="1" applyFill="1" applyBorder="1" applyAlignment="1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vertical="center"/>
    </xf>
    <xf numFmtId="0" fontId="17" fillId="0" borderId="0" xfId="2" applyFont="1" applyFill="1" applyAlignment="1" applyProtection="1"/>
    <xf numFmtId="0" fontId="12" fillId="3" borderId="7" xfId="2" applyFont="1" applyFill="1" applyBorder="1" applyAlignment="1">
      <alignment vertical="center"/>
    </xf>
    <xf numFmtId="0" fontId="1" fillId="0" borderId="0" xfId="0" applyFont="1" applyBorder="1" applyProtection="1"/>
    <xf numFmtId="0" fontId="12" fillId="3" borderId="9" xfId="2" applyFont="1" applyFill="1" applyBorder="1" applyAlignment="1">
      <alignment vertical="center"/>
    </xf>
    <xf numFmtId="0" fontId="12" fillId="3" borderId="10" xfId="2" applyFont="1" applyFill="1" applyBorder="1" applyAlignment="1">
      <alignment vertical="center"/>
    </xf>
    <xf numFmtId="0" fontId="12" fillId="3" borderId="11" xfId="2" applyFont="1" applyFill="1" applyBorder="1" applyAlignment="1">
      <alignment vertical="center"/>
    </xf>
    <xf numFmtId="0" fontId="15" fillId="0" borderId="0" xfId="2" applyFont="1" applyFill="1" applyAlignment="1" applyProtection="1"/>
    <xf numFmtId="0" fontId="1" fillId="0" borderId="0" xfId="2" applyFont="1" applyFill="1" applyBorder="1" applyAlignment="1" applyProtection="1">
      <alignment wrapText="1"/>
    </xf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12" fillId="0" borderId="0" xfId="2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/>
    <xf numFmtId="0" fontId="0" fillId="0" borderId="0" xfId="0" applyBorder="1" applyAlignment="1" applyProtection="1"/>
    <xf numFmtId="0" fontId="1" fillId="0" borderId="0" xfId="0" applyFont="1" applyAlignment="1"/>
    <xf numFmtId="0" fontId="0" fillId="0" borderId="0" xfId="0" applyFill="1" applyAlignment="1"/>
    <xf numFmtId="0" fontId="17" fillId="2" borderId="16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17" xfId="0" applyFill="1" applyBorder="1" applyProtection="1"/>
    <xf numFmtId="0" fontId="0" fillId="0" borderId="0" xfId="0" applyFill="1" applyAlignment="1" applyProtection="1"/>
    <xf numFmtId="0" fontId="12" fillId="3" borderId="5" xfId="2" applyFont="1" applyFill="1" applyBorder="1" applyAlignment="1" applyProtection="1">
      <alignment vertical="center"/>
    </xf>
    <xf numFmtId="0" fontId="12" fillId="3" borderId="6" xfId="2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1" fillId="2" borderId="16" xfId="0" applyFont="1" applyFill="1" applyBorder="1" applyProtection="1"/>
    <xf numFmtId="0" fontId="1" fillId="2" borderId="0" xfId="0" applyFont="1" applyFill="1" applyBorder="1" applyProtection="1"/>
    <xf numFmtId="0" fontId="1" fillId="2" borderId="18" xfId="0" applyFont="1" applyFill="1" applyBorder="1" applyProtection="1"/>
    <xf numFmtId="0" fontId="12" fillId="3" borderId="0" xfId="2" applyFont="1" applyFill="1" applyBorder="1" applyAlignment="1" applyProtection="1">
      <alignment vertical="center"/>
    </xf>
    <xf numFmtId="0" fontId="15" fillId="0" borderId="0" xfId="2" applyFont="1" applyFill="1" applyProtection="1"/>
    <xf numFmtId="0" fontId="1" fillId="0" borderId="0" xfId="2" applyFont="1" applyFill="1" applyProtection="1"/>
    <xf numFmtId="0" fontId="12" fillId="2" borderId="16" xfId="2" applyFont="1" applyFill="1" applyBorder="1" applyAlignment="1" applyProtection="1"/>
    <xf numFmtId="0" fontId="0" fillId="2" borderId="0" xfId="0" applyFill="1" applyBorder="1" applyAlignment="1" applyProtection="1"/>
    <xf numFmtId="0" fontId="12" fillId="3" borderId="10" xfId="2" applyFont="1" applyFill="1" applyBorder="1" applyAlignment="1" applyProtection="1">
      <alignment vertical="center"/>
    </xf>
    <xf numFmtId="0" fontId="12" fillId="3" borderId="11" xfId="2" applyFont="1" applyFill="1" applyBorder="1" applyAlignment="1" applyProtection="1">
      <alignment vertical="center"/>
    </xf>
    <xf numFmtId="0" fontId="0" fillId="2" borderId="19" xfId="0" applyFill="1" applyBorder="1" applyAlignment="1" applyProtection="1"/>
    <xf numFmtId="0" fontId="0" fillId="2" borderId="12" xfId="0" applyFill="1" applyBorder="1" applyAlignment="1" applyProtection="1"/>
    <xf numFmtId="0" fontId="0" fillId="2" borderId="17" xfId="0" applyFill="1" applyBorder="1" applyAlignment="1" applyProtection="1"/>
    <xf numFmtId="0" fontId="0" fillId="0" borderId="0" xfId="0" applyBorder="1" applyAlignment="1" applyProtection="1">
      <alignment vertical="top"/>
    </xf>
    <xf numFmtId="0" fontId="11" fillId="0" borderId="0" xfId="2" applyFont="1" applyFill="1" applyBorder="1" applyAlignment="1" applyProtection="1">
      <alignment vertical="center"/>
    </xf>
    <xf numFmtId="0" fontId="1" fillId="0" borderId="0" xfId="0" applyFont="1" applyFill="1" applyBorder="1" applyProtection="1"/>
    <xf numFmtId="0" fontId="0" fillId="0" borderId="0" xfId="0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/>
    </xf>
    <xf numFmtId="0" fontId="18" fillId="0" borderId="0" xfId="2" applyFont="1" applyFill="1" applyAlignment="1" applyProtection="1"/>
    <xf numFmtId="14" fontId="1" fillId="0" borderId="0" xfId="0" applyNumberFormat="1" applyFont="1"/>
    <xf numFmtId="0" fontId="17" fillId="0" borderId="20" xfId="2" applyFont="1" applyBorder="1" applyProtection="1"/>
    <xf numFmtId="0" fontId="17" fillId="0" borderId="21" xfId="2" applyFont="1" applyBorder="1" applyProtection="1"/>
    <xf numFmtId="39" fontId="19" fillId="5" borderId="22" xfId="2" applyNumberFormat="1" applyFont="1" applyFill="1" applyBorder="1" applyProtection="1">
      <protection locked="0"/>
    </xf>
    <xf numFmtId="0" fontId="20" fillId="0" borderId="0" xfId="0" applyFont="1"/>
    <xf numFmtId="0" fontId="11" fillId="0" borderId="28" xfId="2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0" fillId="0" borderId="0" xfId="2" applyFont="1"/>
    <xf numFmtId="49" fontId="13" fillId="0" borderId="28" xfId="0" applyNumberFormat="1" applyFont="1" applyBorder="1" applyProtection="1">
      <protection locked="0"/>
    </xf>
    <xf numFmtId="49" fontId="13" fillId="0" borderId="28" xfId="2" applyNumberFormat="1" applyFont="1" applyBorder="1" applyAlignment="1" applyProtection="1">
      <alignment horizontal="center"/>
      <protection locked="0"/>
    </xf>
    <xf numFmtId="165" fontId="13" fillId="10" borderId="28" xfId="2" applyNumberFormat="1" applyFont="1" applyFill="1" applyBorder="1" applyAlignment="1" applyProtection="1">
      <alignment horizontal="left"/>
    </xf>
    <xf numFmtId="164" fontId="23" fillId="0" borderId="32" xfId="1" applyNumberFormat="1" applyFont="1" applyBorder="1" applyAlignment="1" applyProtection="1">
      <alignment horizontal="center"/>
      <protection locked="0"/>
    </xf>
    <xf numFmtId="166" fontId="23" fillId="0" borderId="32" xfId="1" applyNumberFormat="1" applyFont="1" applyBorder="1" applyAlignment="1" applyProtection="1">
      <alignment horizontal="center"/>
    </xf>
    <xf numFmtId="165" fontId="13" fillId="0" borderId="28" xfId="2" applyNumberFormat="1" applyFont="1" applyFill="1" applyBorder="1" applyAlignment="1" applyProtection="1">
      <alignment horizontal="left"/>
      <protection locked="0"/>
    </xf>
    <xf numFmtId="165" fontId="13" fillId="11" borderId="28" xfId="2" applyNumberFormat="1" applyFont="1" applyFill="1" applyBorder="1" applyAlignment="1" applyProtection="1">
      <alignment horizontal="left"/>
    </xf>
    <xf numFmtId="39" fontId="24" fillId="12" borderId="28" xfId="2" applyNumberFormat="1" applyFont="1" applyFill="1" applyBorder="1" applyProtection="1"/>
    <xf numFmtId="39" fontId="13" fillId="12" borderId="28" xfId="2" applyNumberFormat="1" applyFont="1" applyFill="1" applyBorder="1" applyProtection="1"/>
    <xf numFmtId="39" fontId="0" fillId="0" borderId="0" xfId="0" applyNumberFormat="1" applyAlignment="1"/>
    <xf numFmtId="0" fontId="3" fillId="0" borderId="0" xfId="2" applyFont="1" applyProtection="1"/>
    <xf numFmtId="0" fontId="3" fillId="0" borderId="0" xfId="2" applyFont="1" applyAlignment="1" applyProtection="1">
      <alignment horizontal="center"/>
    </xf>
    <xf numFmtId="0" fontId="1" fillId="0" borderId="0" xfId="2" applyFont="1" applyProtection="1"/>
    <xf numFmtId="0" fontId="1" fillId="0" borderId="0" xfId="2" applyFont="1" applyAlignment="1" applyProtection="1">
      <alignment horizontal="center"/>
    </xf>
    <xf numFmtId="10" fontId="1" fillId="0" borderId="0" xfId="0" applyNumberFormat="1" applyFont="1"/>
    <xf numFmtId="167" fontId="1" fillId="0" borderId="0" xfId="2" applyNumberFormat="1" applyFont="1" applyAlignment="1" applyProtection="1">
      <alignment horizontal="center"/>
    </xf>
    <xf numFmtId="0" fontId="1" fillId="0" borderId="0" xfId="2" quotePrefix="1" applyFont="1" applyProtection="1"/>
    <xf numFmtId="39" fontId="17" fillId="3" borderId="29" xfId="2" applyNumberFormat="1" applyFont="1" applyFill="1" applyBorder="1" applyAlignment="1" applyProtection="1"/>
    <xf numFmtId="0" fontId="17" fillId="0" borderId="0" xfId="0" applyFont="1"/>
    <xf numFmtId="0" fontId="0" fillId="0" borderId="35" xfId="0" applyBorder="1" applyAlignment="1"/>
    <xf numFmtId="0" fontId="17" fillId="0" borderId="0" xfId="2" applyFont="1"/>
    <xf numFmtId="0" fontId="25" fillId="0" borderId="0" xfId="0" applyFont="1" applyAlignment="1" applyProtection="1"/>
    <xf numFmtId="0" fontId="1" fillId="0" borderId="0" xfId="0" applyFont="1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horizontal="centerContinuous" vertical="center"/>
    </xf>
    <xf numFmtId="0" fontId="17" fillId="4" borderId="36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 wrapText="1"/>
    </xf>
    <xf numFmtId="0" fontId="17" fillId="4" borderId="38" xfId="0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Continuous" vertical="center"/>
    </xf>
    <xf numFmtId="0" fontId="0" fillId="0" borderId="15" xfId="0" applyFill="1" applyBorder="1" applyAlignment="1" applyProtection="1">
      <alignment horizontal="centerContinuous" vertical="center"/>
    </xf>
    <xf numFmtId="0" fontId="1" fillId="0" borderId="0" xfId="0" applyFont="1" applyAlignment="1" applyProtection="1">
      <alignment horizontal="left" indent="2"/>
    </xf>
    <xf numFmtId="0" fontId="0" fillId="0" borderId="16" xfId="0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0" fillId="0" borderId="18" xfId="0" applyFill="1" applyBorder="1" applyAlignment="1" applyProtection="1"/>
    <xf numFmtId="0" fontId="1" fillId="0" borderId="16" xfId="0" applyFont="1" applyFill="1" applyBorder="1" applyAlignment="1" applyProtection="1"/>
    <xf numFmtId="0" fontId="1" fillId="0" borderId="18" xfId="0" applyFont="1" applyFill="1" applyBorder="1" applyAlignment="1" applyProtection="1"/>
    <xf numFmtId="0" fontId="1" fillId="0" borderId="16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0" fillId="0" borderId="0" xfId="0" applyBorder="1" applyAlignment="1"/>
    <xf numFmtId="0" fontId="1" fillId="0" borderId="16" xfId="0" applyFont="1" applyBorder="1" applyAlignment="1" applyProtection="1"/>
    <xf numFmtId="0" fontId="0" fillId="0" borderId="14" xfId="0" applyFill="1" applyBorder="1" applyAlignment="1" applyProtection="1">
      <alignment horizontal="left"/>
    </xf>
    <xf numFmtId="0" fontId="1" fillId="0" borderId="15" xfId="0" applyFont="1" applyFill="1" applyBorder="1" applyAlignment="1" applyProtection="1"/>
    <xf numFmtId="0" fontId="0" fillId="0" borderId="0" xfId="0" applyFill="1" applyBorder="1" applyAlignment="1" applyProtection="1">
      <alignment horizontal="left" indent="5"/>
    </xf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18" xfId="0" applyFont="1" applyBorder="1" applyAlignment="1" applyProtection="1"/>
    <xf numFmtId="0" fontId="0" fillId="0" borderId="19" xfId="0" applyFill="1" applyBorder="1" applyAlignment="1" applyProtection="1"/>
    <xf numFmtId="0" fontId="0" fillId="0" borderId="12" xfId="0" applyFill="1" applyBorder="1" applyAlignment="1" applyProtection="1"/>
    <xf numFmtId="0" fontId="0" fillId="0" borderId="17" xfId="0" applyFill="1" applyBorder="1" applyAlignment="1" applyProtection="1"/>
    <xf numFmtId="165" fontId="27" fillId="10" borderId="43" xfId="0" applyNumberFormat="1" applyFont="1" applyFill="1" applyBorder="1" applyAlignment="1" applyProtection="1">
      <alignment horizontal="center"/>
    </xf>
    <xf numFmtId="165" fontId="27" fillId="0" borderId="44" xfId="0" applyNumberFormat="1" applyFont="1" applyFill="1" applyBorder="1" applyAlignment="1" applyProtection="1">
      <alignment horizontal="center"/>
    </xf>
    <xf numFmtId="165" fontId="27" fillId="0" borderId="45" xfId="0" applyNumberFormat="1" applyFont="1" applyFill="1" applyBorder="1" applyAlignment="1" applyProtection="1">
      <alignment horizontal="center"/>
    </xf>
    <xf numFmtId="0" fontId="17" fillId="0" borderId="0" xfId="0" applyFont="1" applyFill="1" applyAlignment="1">
      <alignment horizontal="center"/>
    </xf>
    <xf numFmtId="0" fontId="10" fillId="0" borderId="0" xfId="0" applyFont="1" applyAlignment="1"/>
    <xf numFmtId="0" fontId="17" fillId="0" borderId="0" xfId="0" applyFont="1" applyFill="1" applyBorder="1" applyAlignment="1">
      <alignment horizontal="center"/>
    </xf>
    <xf numFmtId="165" fontId="1" fillId="0" borderId="0" xfId="0" applyNumberFormat="1" applyFont="1"/>
    <xf numFmtId="39" fontId="1" fillId="0" borderId="0" xfId="0" applyNumberFormat="1" applyFont="1"/>
    <xf numFmtId="0" fontId="1" fillId="0" borderId="0" xfId="0" applyFont="1" applyBorder="1"/>
    <xf numFmtId="165" fontId="1" fillId="0" borderId="0" xfId="0" applyNumberFormat="1" applyFont="1" applyBorder="1"/>
    <xf numFmtId="39" fontId="1" fillId="0" borderId="0" xfId="0" applyNumberFormat="1" applyFont="1" applyBorder="1"/>
    <xf numFmtId="165" fontId="17" fillId="0" borderId="0" xfId="0" applyNumberFormat="1" applyFont="1" applyFill="1" applyBorder="1" applyAlignment="1"/>
    <xf numFmtId="0" fontId="17" fillId="0" borderId="0" xfId="2" applyFont="1" applyProtection="1"/>
    <xf numFmtId="0" fontId="1" fillId="0" borderId="14" xfId="0" applyFont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65" fontId="26" fillId="0" borderId="0" xfId="0" applyNumberFormat="1" applyFont="1" applyFill="1" applyBorder="1" applyAlignment="1" applyProtection="1">
      <alignment horizontal="center"/>
    </xf>
    <xf numFmtId="165" fontId="26" fillId="0" borderId="12" xfId="0" applyNumberFormat="1" applyFont="1" applyFill="1" applyBorder="1" applyAlignment="1" applyProtection="1">
      <alignment horizontal="center"/>
    </xf>
    <xf numFmtId="165" fontId="26" fillId="0" borderId="0" xfId="0" applyNumberFormat="1" applyFont="1" applyFill="1" applyBorder="1" applyAlignment="1" applyProtection="1"/>
    <xf numFmtId="0" fontId="0" fillId="0" borderId="12" xfId="0" applyBorder="1" applyAlignment="1"/>
    <xf numFmtId="165" fontId="26" fillId="0" borderId="40" xfId="0" applyNumberFormat="1" applyFont="1" applyFill="1" applyBorder="1" applyAlignment="1" applyProtection="1"/>
    <xf numFmtId="0" fontId="0" fillId="0" borderId="42" xfId="0" applyBorder="1" applyAlignment="1"/>
    <xf numFmtId="0" fontId="22" fillId="13" borderId="12" xfId="0" applyFont="1" applyFill="1" applyBorder="1" applyAlignment="1"/>
    <xf numFmtId="15" fontId="1" fillId="0" borderId="12" xfId="0" applyNumberFormat="1" applyFont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165" fontId="27" fillId="0" borderId="44" xfId="0" applyNumberFormat="1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left"/>
    </xf>
    <xf numFmtId="0" fontId="0" fillId="0" borderId="17" xfId="0" applyBorder="1" applyAlignment="1"/>
    <xf numFmtId="165" fontId="26" fillId="10" borderId="39" xfId="0" applyNumberFormat="1" applyFont="1" applyFill="1" applyBorder="1" applyAlignment="1" applyProtection="1">
      <alignment horizontal="center"/>
    </xf>
    <xf numFmtId="165" fontId="26" fillId="10" borderId="41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0" fillId="0" borderId="0" xfId="0" applyAlignment="1" applyProtection="1"/>
    <xf numFmtId="0" fontId="0" fillId="0" borderId="12" xfId="0" applyBorder="1" applyAlignment="1" applyProtection="1"/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3" fillId="0" borderId="0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protection locked="0"/>
    </xf>
    <xf numFmtId="0" fontId="13" fillId="0" borderId="12" xfId="0" applyFont="1" applyBorder="1" applyAlignment="1" applyProtection="1">
      <protection locked="0"/>
    </xf>
    <xf numFmtId="39" fontId="17" fillId="3" borderId="29" xfId="2" applyNumberFormat="1" applyFont="1" applyFill="1" applyBorder="1" applyAlignment="1" applyProtection="1"/>
    <xf numFmtId="39" fontId="17" fillId="3" borderId="35" xfId="2" applyNumberFormat="1" applyFont="1" applyFill="1" applyBorder="1" applyAlignment="1" applyProtection="1"/>
    <xf numFmtId="0" fontId="17" fillId="4" borderId="1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</xf>
    <xf numFmtId="0" fontId="0" fillId="0" borderId="37" xfId="0" applyBorder="1" applyAlignment="1">
      <alignment vertical="center"/>
    </xf>
    <xf numFmtId="0" fontId="1" fillId="0" borderId="0" xfId="0" applyFont="1" applyBorder="1" applyAlignment="1" applyProtection="1">
      <protection locked="0"/>
    </xf>
    <xf numFmtId="165" fontId="11" fillId="3" borderId="25" xfId="2" applyNumberFormat="1" applyFont="1" applyFill="1" applyBorder="1" applyAlignment="1" applyProtection="1">
      <alignment horizontal="left" wrapText="1"/>
    </xf>
    <xf numFmtId="165" fontId="2" fillId="0" borderId="30" xfId="0" applyNumberFormat="1" applyFont="1" applyBorder="1" applyAlignment="1">
      <alignment horizontal="left" wrapText="1"/>
    </xf>
    <xf numFmtId="165" fontId="11" fillId="3" borderId="29" xfId="2" applyNumberFormat="1" applyFont="1" applyFill="1" applyBorder="1" applyAlignment="1" applyProtection="1">
      <alignment horizontal="left"/>
    </xf>
    <xf numFmtId="165" fontId="2" fillId="0" borderId="35" xfId="0" applyNumberFormat="1" applyFont="1" applyBorder="1" applyAlignment="1">
      <alignment horizontal="left"/>
    </xf>
    <xf numFmtId="165" fontId="11" fillId="3" borderId="29" xfId="2" applyNumberFormat="1" applyFont="1" applyFill="1" applyBorder="1" applyAlignment="1" applyProtection="1">
      <alignment horizontal="left" wrapText="1"/>
    </xf>
    <xf numFmtId="165" fontId="2" fillId="0" borderId="35" xfId="0" applyNumberFormat="1" applyFont="1" applyBorder="1" applyAlignment="1">
      <alignment horizontal="left" wrapText="1"/>
    </xf>
    <xf numFmtId="165" fontId="13" fillId="0" borderId="32" xfId="2" applyNumberFormat="1" applyFont="1" applyFill="1" applyBorder="1" applyAlignment="1" applyProtection="1">
      <alignment horizontal="left" wrapText="1"/>
      <protection locked="0"/>
    </xf>
    <xf numFmtId="165" fontId="13" fillId="0" borderId="34" xfId="2" applyNumberFormat="1" applyFont="1" applyFill="1" applyBorder="1" applyAlignment="1" applyProtection="1">
      <alignment horizontal="left" wrapText="1"/>
      <protection locked="0"/>
    </xf>
    <xf numFmtId="165" fontId="13" fillId="0" borderId="33" xfId="2" applyNumberFormat="1" applyFont="1" applyFill="1" applyBorder="1" applyAlignment="1" applyProtection="1">
      <alignment horizontal="left" wrapText="1"/>
      <protection locked="0"/>
    </xf>
    <xf numFmtId="0" fontId="22" fillId="3" borderId="25" xfId="2" applyFont="1" applyFill="1" applyBorder="1" applyAlignment="1" applyProtection="1">
      <alignment horizontal="right"/>
    </xf>
    <xf numFmtId="0" fontId="20" fillId="0" borderId="26" xfId="0" applyFont="1" applyBorder="1" applyAlignment="1">
      <alignment horizontal="right"/>
    </xf>
    <xf numFmtId="0" fontId="20" fillId="0" borderId="27" xfId="0" applyFont="1" applyBorder="1" applyAlignment="1">
      <alignment horizontal="right"/>
    </xf>
    <xf numFmtId="0" fontId="20" fillId="0" borderId="30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1" xfId="0" applyFont="1" applyBorder="1" applyAlignment="1">
      <alignment horizontal="right"/>
    </xf>
    <xf numFmtId="164" fontId="11" fillId="3" borderId="25" xfId="2" applyNumberFormat="1" applyFont="1" applyFill="1" applyBorder="1" applyAlignment="1" applyProtection="1">
      <alignment horizontal="left" wrapText="1"/>
    </xf>
    <xf numFmtId="164" fontId="0" fillId="0" borderId="27" xfId="0" applyNumberFormat="1" applyBorder="1" applyAlignment="1">
      <alignment horizontal="left" wrapText="1"/>
    </xf>
    <xf numFmtId="164" fontId="2" fillId="0" borderId="30" xfId="0" applyNumberFormat="1" applyFont="1" applyBorder="1" applyAlignment="1">
      <alignment horizontal="left" wrapText="1"/>
    </xf>
    <xf numFmtId="164" fontId="0" fillId="0" borderId="31" xfId="0" applyNumberFormat="1" applyBorder="1" applyAlignment="1">
      <alignment horizontal="left" wrapText="1"/>
    </xf>
    <xf numFmtId="49" fontId="11" fillId="3" borderId="25" xfId="2" applyNumberFormat="1" applyFont="1" applyFill="1" applyBorder="1" applyAlignment="1" applyProtection="1">
      <alignment horizontal="left" wrapText="1"/>
    </xf>
    <xf numFmtId="49" fontId="0" fillId="0" borderId="26" xfId="0" applyNumberFormat="1" applyBorder="1" applyAlignment="1">
      <alignment horizontal="left" wrapText="1"/>
    </xf>
    <xf numFmtId="49" fontId="0" fillId="0" borderId="27" xfId="0" applyNumberFormat="1" applyBorder="1" applyAlignment="1">
      <alignment horizontal="left" wrapText="1"/>
    </xf>
    <xf numFmtId="49" fontId="2" fillId="0" borderId="30" xfId="0" applyNumberFormat="1" applyFont="1" applyBorder="1" applyAlignment="1">
      <alignment horizontal="left" wrapText="1"/>
    </xf>
    <xf numFmtId="49" fontId="0" fillId="0" borderId="24" xfId="0" applyNumberFormat="1" applyBorder="1" applyAlignment="1">
      <alignment horizontal="left" wrapText="1"/>
    </xf>
    <xf numFmtId="49" fontId="0" fillId="0" borderId="31" xfId="0" applyNumberFormat="1" applyBorder="1" applyAlignment="1">
      <alignment horizontal="left" wrapText="1"/>
    </xf>
    <xf numFmtId="165" fontId="11" fillId="3" borderId="25" xfId="2" applyNumberFormat="1" applyFont="1" applyFill="1" applyBorder="1" applyAlignment="1" applyProtection="1">
      <alignment horizontal="left"/>
    </xf>
    <xf numFmtId="165" fontId="2" fillId="0" borderId="26" xfId="0" applyNumberFormat="1" applyFont="1" applyBorder="1" applyAlignment="1">
      <alignment horizontal="left"/>
    </xf>
    <xf numFmtId="165" fontId="2" fillId="0" borderId="27" xfId="0" applyNumberFormat="1" applyFont="1" applyBorder="1" applyAlignment="1">
      <alignment horizontal="left"/>
    </xf>
    <xf numFmtId="165" fontId="2" fillId="0" borderId="30" xfId="0" applyNumberFormat="1" applyFont="1" applyBorder="1" applyAlignment="1">
      <alignment horizontal="left"/>
    </xf>
    <xf numFmtId="165" fontId="2" fillId="0" borderId="24" xfId="0" applyNumberFormat="1" applyFont="1" applyBorder="1" applyAlignment="1">
      <alignment horizontal="left"/>
    </xf>
    <xf numFmtId="165" fontId="2" fillId="0" borderId="31" xfId="0" applyNumberFormat="1" applyFont="1" applyBorder="1" applyAlignment="1">
      <alignment horizontal="left"/>
    </xf>
    <xf numFmtId="14" fontId="13" fillId="0" borderId="32" xfId="2" applyNumberFormat="1" applyFont="1" applyBorder="1" applyAlignment="1" applyProtection="1">
      <alignment horizontal="left" wrapText="1"/>
      <protection locked="0"/>
    </xf>
    <xf numFmtId="0" fontId="13" fillId="0" borderId="34" xfId="0" applyFont="1" applyBorder="1" applyAlignment="1" applyProtection="1">
      <alignment horizontal="left" wrapText="1"/>
      <protection locked="0"/>
    </xf>
    <xf numFmtId="0" fontId="13" fillId="0" borderId="33" xfId="0" applyFont="1" applyBorder="1" applyAlignment="1" applyProtection="1">
      <alignment horizontal="left" wrapText="1"/>
      <protection locked="0"/>
    </xf>
    <xf numFmtId="0" fontId="13" fillId="0" borderId="32" xfId="0" applyFont="1" applyBorder="1" applyAlignment="1" applyProtection="1">
      <alignment horizontal="center" wrapText="1"/>
      <protection locked="0"/>
    </xf>
    <xf numFmtId="0" fontId="13" fillId="0" borderId="33" xfId="0" applyFont="1" applyBorder="1" applyAlignment="1" applyProtection="1">
      <alignment horizontal="center" wrapText="1"/>
      <protection locked="0"/>
    </xf>
    <xf numFmtId="0" fontId="13" fillId="0" borderId="32" xfId="2" applyFont="1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164" fontId="23" fillId="0" borderId="32" xfId="1" applyNumberFormat="1" applyFont="1" applyBorder="1" applyAlignment="1" applyProtection="1">
      <alignment horizontal="center"/>
      <protection locked="0"/>
    </xf>
    <xf numFmtId="164" fontId="23" fillId="0" borderId="33" xfId="1" applyNumberFormat="1" applyFont="1" applyBorder="1" applyAlignment="1" applyProtection="1">
      <alignment horizontal="center"/>
      <protection locked="0"/>
    </xf>
    <xf numFmtId="0" fontId="13" fillId="0" borderId="34" xfId="0" applyFont="1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14" fontId="13" fillId="0" borderId="34" xfId="2" applyNumberFormat="1" applyFont="1" applyBorder="1" applyAlignment="1" applyProtection="1">
      <alignment horizontal="left" wrapText="1"/>
      <protection locked="0"/>
    </xf>
    <xf numFmtId="14" fontId="13" fillId="0" borderId="33" xfId="2" applyNumberFormat="1" applyFont="1" applyBorder="1" applyAlignment="1" applyProtection="1">
      <alignment horizontal="left" wrapText="1"/>
      <protection locked="0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/>
    <xf numFmtId="0" fontId="11" fillId="0" borderId="27" xfId="0" applyFont="1" applyBorder="1"/>
    <xf numFmtId="0" fontId="11" fillId="0" borderId="30" xfId="0" applyFont="1" applyBorder="1"/>
    <xf numFmtId="0" fontId="11" fillId="0" borderId="24" xfId="0" applyFont="1" applyBorder="1"/>
    <xf numFmtId="0" fontId="11" fillId="0" borderId="31" xfId="0" applyFont="1" applyBorder="1"/>
    <xf numFmtId="0" fontId="11" fillId="0" borderId="25" xfId="2" applyFont="1" applyBorder="1" applyAlignment="1" applyProtection="1">
      <alignment horizontal="center" vertical="center" wrapText="1"/>
    </xf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30" xfId="0" applyFont="1" applyBorder="1" applyAlignment="1"/>
    <xf numFmtId="0" fontId="2" fillId="0" borderId="24" xfId="0" applyFont="1" applyBorder="1" applyAlignment="1"/>
    <xf numFmtId="0" fontId="2" fillId="0" borderId="31" xfId="0" applyFont="1" applyBorder="1" applyAlignment="1"/>
    <xf numFmtId="0" fontId="11" fillId="0" borderId="25" xfId="2" applyFont="1" applyBorder="1" applyAlignment="1" applyProtection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1" fillId="0" borderId="30" xfId="2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1" fillId="6" borderId="28" xfId="2" applyFont="1" applyFill="1" applyBorder="1" applyAlignment="1" applyProtection="1">
      <alignment horizontal="center" vertical="center" wrapText="1"/>
    </xf>
    <xf numFmtId="0" fontId="22" fillId="9" borderId="29" xfId="2" applyFont="1" applyFill="1" applyBorder="1" applyAlignment="1" applyProtection="1">
      <alignment horizontal="center" vertical="center"/>
    </xf>
    <xf numFmtId="0" fontId="22" fillId="9" borderId="35" xfId="2" applyFont="1" applyFill="1" applyBorder="1" applyAlignment="1" applyProtection="1">
      <alignment horizontal="center" vertical="center"/>
    </xf>
    <xf numFmtId="0" fontId="22" fillId="9" borderId="29" xfId="2" applyFont="1" applyFill="1" applyBorder="1" applyAlignment="1" applyProtection="1">
      <alignment horizontal="center" vertical="center" wrapText="1"/>
    </xf>
    <xf numFmtId="0" fontId="22" fillId="9" borderId="35" xfId="2" applyFont="1" applyFill="1" applyBorder="1" applyAlignment="1" applyProtection="1">
      <alignment horizontal="center" vertical="center" wrapText="1"/>
    </xf>
    <xf numFmtId="0" fontId="11" fillId="0" borderId="32" xfId="2" applyFont="1" applyBorder="1" applyAlignment="1" applyProtection="1">
      <alignment horizontal="center" vertical="center" wrapText="1"/>
    </xf>
    <xf numFmtId="0" fontId="2" fillId="0" borderId="33" xfId="0" applyFont="1" applyBorder="1" applyAlignment="1"/>
    <xf numFmtId="0" fontId="2" fillId="0" borderId="33" xfId="0" applyFont="1" applyBorder="1" applyAlignment="1">
      <alignment horizontal="center" vertical="center" wrapText="1"/>
    </xf>
    <xf numFmtId="0" fontId="11" fillId="0" borderId="32" xfId="2" applyFont="1" applyFill="1" applyBorder="1" applyAlignment="1" applyProtection="1">
      <alignment horizontal="center" vertical="center"/>
    </xf>
    <xf numFmtId="0" fontId="11" fillId="0" borderId="34" xfId="2" applyFont="1" applyFill="1" applyBorder="1" applyAlignment="1" applyProtection="1">
      <alignment horizontal="center" vertical="center"/>
    </xf>
    <xf numFmtId="0" fontId="11" fillId="0" borderId="33" xfId="2" applyFont="1" applyFill="1" applyBorder="1" applyAlignment="1" applyProtection="1">
      <alignment horizontal="center" vertical="center"/>
    </xf>
    <xf numFmtId="0" fontId="11" fillId="0" borderId="28" xfId="2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1" fillId="0" borderId="26" xfId="2" applyFont="1" applyFill="1" applyBorder="1" applyAlignment="1" applyProtection="1">
      <alignment horizontal="center" vertical="center" wrapText="1"/>
    </xf>
    <xf numFmtId="0" fontId="21" fillId="7" borderId="28" xfId="2" applyFont="1" applyFill="1" applyBorder="1" applyAlignment="1" applyProtection="1">
      <alignment horizontal="center" vertical="center"/>
    </xf>
    <xf numFmtId="0" fontId="21" fillId="8" borderId="28" xfId="2" applyFont="1" applyFill="1" applyBorder="1" applyAlignment="1" applyProtection="1">
      <alignment horizontal="center" vertical="center"/>
    </xf>
    <xf numFmtId="0" fontId="0" fillId="0" borderId="0" xfId="0" applyAlignment="1"/>
    <xf numFmtId="0" fontId="9" fillId="0" borderId="0" xfId="0" applyFont="1" applyAlignment="1" applyProtection="1">
      <alignment horizontal="left" wrapText="1" indent="7"/>
    </xf>
    <xf numFmtId="0" fontId="10" fillId="0" borderId="0" xfId="0" applyFont="1" applyAlignment="1">
      <alignment horizontal="left" wrapText="1" indent="7"/>
    </xf>
    <xf numFmtId="0" fontId="11" fillId="3" borderId="4" xfId="0" applyFont="1" applyFill="1" applyBorder="1" applyAlignment="1" applyProtection="1">
      <alignment vertical="top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1" fontId="14" fillId="0" borderId="7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2" fillId="13" borderId="12" xfId="0" applyFont="1" applyFill="1" applyBorder="1" applyAlignment="1" applyProtection="1">
      <protection locked="0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12" xfId="2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1" fillId="0" borderId="0" xfId="2" applyFont="1" applyFill="1" applyBorder="1" applyAlignment="1" applyProtection="1"/>
    <xf numFmtId="0" fontId="0" fillId="0" borderId="0" xfId="0" applyFill="1" applyAlignment="1"/>
    <xf numFmtId="0" fontId="0" fillId="0" borderId="24" xfId="0" applyFill="1" applyBorder="1" applyAlignment="1"/>
    <xf numFmtId="0" fontId="1" fillId="0" borderId="0" xfId="2" applyFont="1" applyFill="1" applyAlignment="1"/>
    <xf numFmtId="0" fontId="1" fillId="0" borderId="23" xfId="2" applyFont="1" applyFill="1" applyBorder="1" applyAlignment="1"/>
    <xf numFmtId="0" fontId="13" fillId="13" borderId="32" xfId="0" applyFont="1" applyFill="1" applyBorder="1" applyAlignment="1" applyProtection="1">
      <alignment horizontal="center" wrapText="1"/>
      <protection locked="0"/>
    </xf>
    <xf numFmtId="0" fontId="13" fillId="13" borderId="33" xfId="0" applyFont="1" applyFill="1" applyBorder="1" applyAlignment="1" applyProtection="1">
      <alignment horizontal="center" wrapText="1"/>
      <protection locked="0"/>
    </xf>
    <xf numFmtId="165" fontId="13" fillId="13" borderId="28" xfId="2" applyNumberFormat="1" applyFont="1" applyFill="1" applyBorder="1" applyAlignment="1" applyProtection="1">
      <alignment horizontal="left"/>
      <protection locked="0"/>
    </xf>
  </cellXfs>
  <cellStyles count="4">
    <cellStyle name="Milliers" xfId="1" builtinId="3"/>
    <cellStyle name="Non défini" xfId="3" xr:uid="{00000000-0005-0000-0000-000001000000}"/>
    <cellStyle name="Normal" xfId="0" builtinId="0"/>
    <cellStyle name="Normal_Feuil1" xfId="2" xr:uid="{00000000-0005-0000-0000-000003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266700</xdr:rowOff>
    </xdr:from>
    <xdr:to>
      <xdr:col>6</xdr:col>
      <xdr:colOff>782955</xdr:colOff>
      <xdr:row>4</xdr:row>
      <xdr:rowOff>167640</xdr:rowOff>
    </xdr:to>
    <xdr:pic>
      <xdr:nvPicPr>
        <xdr:cNvPr id="2" name="Picture 5" descr="up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66700"/>
          <a:ext cx="3086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76200</xdr:rowOff>
    </xdr:from>
    <xdr:to>
      <xdr:col>9</xdr:col>
      <xdr:colOff>419100</xdr:colOff>
      <xdr:row>12</xdr:row>
      <xdr:rowOff>85725</xdr:rowOff>
    </xdr:to>
    <xdr:sp macro="" textlink="">
      <xdr:nvSpPr>
        <xdr:cNvPr id="3" name="PORDB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80975" y="1952625"/>
          <a:ext cx="6696075" cy="10096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13</xdr:row>
      <xdr:rowOff>28575</xdr:rowOff>
    </xdr:from>
    <xdr:to>
      <xdr:col>28</xdr:col>
      <xdr:colOff>104775</xdr:colOff>
      <xdr:row>14</xdr:row>
      <xdr:rowOff>209550</xdr:rowOff>
    </xdr:to>
    <xdr:sp macro="" textlink="">
      <xdr:nvSpPr>
        <xdr:cNvPr id="4" name="AutoShape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211675" y="3105150"/>
          <a:ext cx="2266950" cy="371475"/>
        </a:xfrm>
        <a:prstGeom prst="wedgeRoundRectCallout">
          <a:avLst>
            <a:gd name="adj1" fmla="val -82620"/>
            <a:gd name="adj2" fmla="val 1141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CA" sz="650" b="0" i="0" strike="noStrike">
              <a:solidFill>
                <a:srgbClr val="000000"/>
              </a:solidFill>
              <a:latin typeface="Arial"/>
              <a:cs typeface="Arial"/>
            </a:rPr>
            <a:t>AVION, TRAINS, AUTOBUS, STATIONNEMENT, TAXIS, TÉLÉPHONES, ETC.</a:t>
          </a:r>
        </a:p>
      </xdr:txBody>
    </xdr:sp>
    <xdr:clientData/>
  </xdr:twoCellAnchor>
  <xdr:twoCellAnchor>
    <xdr:from>
      <xdr:col>29</xdr:col>
      <xdr:colOff>304800</xdr:colOff>
      <xdr:row>13</xdr:row>
      <xdr:rowOff>47625</xdr:rowOff>
    </xdr:from>
    <xdr:to>
      <xdr:col>31</xdr:col>
      <xdr:colOff>438150</xdr:colOff>
      <xdr:row>14</xdr:row>
      <xdr:rowOff>228600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0735925" y="3124200"/>
          <a:ext cx="2276475" cy="371475"/>
        </a:xfrm>
        <a:prstGeom prst="wedgeRoundRectCallout">
          <a:avLst>
            <a:gd name="adj1" fmla="val -44662"/>
            <a:gd name="adj2" fmla="val 1115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CA" sz="650" b="0" i="0" strike="noStrike">
              <a:solidFill>
                <a:srgbClr val="000000"/>
              </a:solidFill>
              <a:latin typeface="Arial"/>
              <a:cs typeface="Arial"/>
            </a:rPr>
            <a:t>IDENTIFIER LES INDIVIDUS SUR LA PIÈCE JUSTIFICATIVE.</a:t>
          </a:r>
        </a:p>
      </xdr:txBody>
    </xdr:sp>
    <xdr:clientData/>
  </xdr:twoCellAnchor>
  <xdr:twoCellAnchor>
    <xdr:from>
      <xdr:col>1</xdr:col>
      <xdr:colOff>66675</xdr:colOff>
      <xdr:row>28</xdr:row>
      <xdr:rowOff>66675</xdr:rowOff>
    </xdr:from>
    <xdr:to>
      <xdr:col>10</xdr:col>
      <xdr:colOff>771525</xdr:colOff>
      <xdr:row>37</xdr:row>
      <xdr:rowOff>28575</xdr:rowOff>
    </xdr:to>
    <xdr:sp macro="" textlink="">
      <xdr:nvSpPr>
        <xdr:cNvPr id="6" name="PORDB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47650" y="9886950"/>
          <a:ext cx="7496175" cy="17335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 et mettre à blanc le formulaire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 et mettre à blanc le formulaire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psaccente_upa_qc_ca/Documents/Finances/Macintosh%20SSD:Users:yolandelemire:Downloads:Compte_de_depenses_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_de_depenses_CA"/>
    </sheetNames>
    <definedNames>
      <definedName name="impressio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07"/>
  <sheetViews>
    <sheetView showGridLines="0" tabSelected="1" zoomScale="55" zoomScaleNormal="55" workbookViewId="0">
      <selection activeCell="R20" sqref="R20"/>
    </sheetView>
  </sheetViews>
  <sheetFormatPr baseColWidth="10" defaultColWidth="10.88671875" defaultRowHeight="13.2" x14ac:dyDescent="0.25"/>
  <cols>
    <col min="1" max="1" width="2.6640625" style="7" customWidth="1"/>
    <col min="2" max="2" width="5.44140625" style="7" customWidth="1"/>
    <col min="3" max="3" width="5.33203125" style="7" customWidth="1"/>
    <col min="4" max="4" width="5.109375" style="7" customWidth="1"/>
    <col min="5" max="5" width="3.6640625" style="7" customWidth="1"/>
    <col min="6" max="6" width="16.33203125" style="7" customWidth="1"/>
    <col min="7" max="7" width="12.6640625" style="7" customWidth="1"/>
    <col min="8" max="8" width="36.88671875" style="7" customWidth="1"/>
    <col min="9" max="9" width="8.6640625" style="7" customWidth="1"/>
    <col min="10" max="10" width="7.6640625" style="7" customWidth="1"/>
    <col min="11" max="11" width="15.6640625" style="7" customWidth="1"/>
    <col min="12" max="12" width="1.88671875" style="7" customWidth="1"/>
    <col min="13" max="13" width="27.44140625" style="7" customWidth="1"/>
    <col min="14" max="14" width="5.109375" style="7" customWidth="1"/>
    <col min="15" max="15" width="12.6640625" style="7" customWidth="1"/>
    <col min="16" max="16" width="2" style="7" customWidth="1"/>
    <col min="17" max="17" width="16.88671875" style="7" bestFit="1" customWidth="1"/>
    <col min="18" max="19" width="16.88671875" style="7" customWidth="1"/>
    <col min="20" max="20" width="17.109375" style="7" customWidth="1"/>
    <col min="21" max="21" width="8" style="7" customWidth="1"/>
    <col min="22" max="22" width="5" style="7" customWidth="1"/>
    <col min="23" max="23" width="1.44140625" style="7" customWidth="1"/>
    <col min="24" max="24" width="3.88671875" style="7" customWidth="1"/>
    <col min="25" max="26" width="5.6640625" style="7" customWidth="1"/>
    <col min="27" max="27" width="4.33203125" style="7" customWidth="1"/>
    <col min="28" max="28" width="19.33203125" style="7" bestFit="1" customWidth="1"/>
    <col min="29" max="30" width="15.88671875" style="7" customWidth="1"/>
    <col min="31" max="31" width="16.33203125" style="7" customWidth="1"/>
    <col min="32" max="32" width="20.109375" style="7" customWidth="1"/>
    <col min="33" max="34" width="13.6640625" style="7" customWidth="1"/>
    <col min="35" max="37" width="13.6640625" style="7" hidden="1" customWidth="1"/>
    <col min="38" max="41" width="10.88671875" style="7"/>
    <col min="42" max="42" width="20" style="7" customWidth="1"/>
    <col min="43" max="16384" width="10.88671875" style="7"/>
  </cols>
  <sheetData>
    <row r="1" spans="1:52" ht="21.9" customHeight="1" x14ac:dyDescent="0.25">
      <c r="A1" s="1"/>
      <c r="B1" s="1"/>
      <c r="C1" s="1"/>
      <c r="D1" s="1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4"/>
      <c r="AM1" s="5"/>
      <c r="AN1" s="5"/>
      <c r="AO1" s="5"/>
      <c r="AP1" s="5"/>
      <c r="AQ1" s="258"/>
      <c r="AR1" s="258"/>
      <c r="AS1" s="258"/>
      <c r="AT1" s="258"/>
      <c r="AU1" s="258"/>
      <c r="AV1" s="6"/>
      <c r="AW1" s="6"/>
      <c r="AX1" s="6"/>
      <c r="AY1" s="6"/>
      <c r="AZ1" s="6"/>
    </row>
    <row r="2" spans="1:52" ht="50.4" x14ac:dyDescent="0.5">
      <c r="A2" s="8" t="s">
        <v>12</v>
      </c>
      <c r="B2" s="1"/>
      <c r="C2" s="1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9" t="s">
        <v>13</v>
      </c>
      <c r="AE2" s="10"/>
      <c r="AF2" s="11">
        <f ca="1">RAND()*1000000</f>
        <v>443519.10638497706</v>
      </c>
      <c r="AG2" s="3"/>
      <c r="AH2" s="12"/>
      <c r="AI2" s="3"/>
      <c r="AJ2" s="3"/>
      <c r="AK2" s="3"/>
      <c r="AL2" s="5"/>
      <c r="AM2" s="5"/>
      <c r="AN2" s="5"/>
      <c r="AO2" s="5"/>
      <c r="AP2" s="5"/>
      <c r="AQ2" s="258"/>
      <c r="AR2" s="258"/>
      <c r="AS2" s="258"/>
      <c r="AT2" s="258"/>
      <c r="AU2" s="258"/>
      <c r="AV2" s="6"/>
      <c r="AW2" s="6"/>
      <c r="AX2" s="6"/>
      <c r="AY2" s="6"/>
      <c r="AZ2" s="6"/>
    </row>
    <row r="3" spans="1:52" ht="12" customHeight="1" x14ac:dyDescent="0.25">
      <c r="A3" s="8"/>
      <c r="B3" s="1"/>
      <c r="C3" s="1"/>
      <c r="D3" s="2"/>
      <c r="E3" s="2"/>
      <c r="F3" s="2"/>
      <c r="G3" s="2"/>
      <c r="H3" s="259" t="s">
        <v>14</v>
      </c>
      <c r="I3" s="260"/>
      <c r="J3" s="260"/>
      <c r="K3" s="260"/>
      <c r="L3" s="260"/>
      <c r="M3" s="26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3"/>
      <c r="AI3" s="2"/>
      <c r="AJ3" s="2"/>
      <c r="AK3" s="2"/>
      <c r="AL3" s="5"/>
      <c r="AM3" s="5"/>
      <c r="AN3" s="5"/>
      <c r="AO3" s="5"/>
      <c r="AP3" s="5"/>
      <c r="AQ3" s="258"/>
      <c r="AR3" s="258"/>
      <c r="AS3" s="258"/>
      <c r="AT3" s="258"/>
      <c r="AU3" s="258"/>
      <c r="AV3" s="6"/>
      <c r="AW3" s="6"/>
      <c r="AX3" s="6"/>
      <c r="AY3" s="6"/>
      <c r="AZ3" s="6"/>
    </row>
    <row r="4" spans="1:52" ht="15.9" customHeight="1" x14ac:dyDescent="0.25">
      <c r="B4" s="14"/>
      <c r="C4" s="14"/>
      <c r="D4" s="14"/>
      <c r="E4" s="14"/>
      <c r="F4" s="14"/>
      <c r="G4" s="14"/>
      <c r="H4" s="260"/>
      <c r="I4" s="260"/>
      <c r="J4" s="260"/>
      <c r="K4" s="260"/>
      <c r="L4" s="260"/>
      <c r="M4" s="260"/>
      <c r="N4" s="15"/>
      <c r="O4" s="261" t="s">
        <v>15</v>
      </c>
      <c r="P4" s="262"/>
      <c r="Q4" s="262"/>
      <c r="R4" s="16"/>
      <c r="S4" s="16"/>
      <c r="T4" s="16" t="s">
        <v>16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7"/>
      <c r="AH4" s="18"/>
      <c r="AI4" s="265"/>
      <c r="AJ4" s="266"/>
      <c r="AK4" s="266"/>
      <c r="AM4" s="5"/>
      <c r="AN4" s="5"/>
      <c r="AO4" s="5"/>
      <c r="AP4" s="5"/>
      <c r="AQ4" s="258"/>
      <c r="AR4" s="258"/>
      <c r="AS4" s="258"/>
      <c r="AT4" s="258"/>
      <c r="AU4" s="258"/>
      <c r="AV4" s="6"/>
      <c r="AW4" s="6"/>
      <c r="AX4" s="6"/>
      <c r="AY4" s="6"/>
      <c r="AZ4" s="6"/>
    </row>
    <row r="5" spans="1:52" ht="15.9" customHeight="1" x14ac:dyDescent="0.25">
      <c r="B5" s="14"/>
      <c r="C5" s="14"/>
      <c r="D5" s="14"/>
      <c r="E5" s="19"/>
      <c r="F5" s="19"/>
      <c r="G5" s="20"/>
      <c r="H5" s="260"/>
      <c r="I5" s="260"/>
      <c r="J5" s="260"/>
      <c r="K5" s="260"/>
      <c r="L5" s="260"/>
      <c r="M5" s="260"/>
      <c r="N5" s="15"/>
      <c r="O5" s="263"/>
      <c r="P5" s="264"/>
      <c r="Q5" s="264"/>
      <c r="R5" s="21"/>
      <c r="S5" s="21"/>
      <c r="T5" s="21" t="s">
        <v>17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  <c r="AH5" s="18"/>
      <c r="AI5" s="23"/>
      <c r="AJ5" s="23"/>
      <c r="AK5" s="24"/>
      <c r="AL5" s="5"/>
      <c r="AM5" s="5"/>
      <c r="AN5" s="5"/>
      <c r="AO5" s="5"/>
      <c r="AP5" s="5"/>
      <c r="AQ5" s="258"/>
      <c r="AR5" s="258"/>
      <c r="AS5" s="258"/>
      <c r="AT5" s="258"/>
      <c r="AU5" s="258"/>
      <c r="AV5" s="6"/>
      <c r="AW5" s="6"/>
      <c r="AX5" s="6"/>
      <c r="AY5" s="6"/>
      <c r="AZ5" s="6"/>
    </row>
    <row r="6" spans="1:52" ht="15.9" customHeight="1" x14ac:dyDescent="0.25">
      <c r="D6" s="14"/>
      <c r="E6" s="19"/>
      <c r="F6" s="19"/>
      <c r="G6" s="20"/>
      <c r="H6" s="260"/>
      <c r="I6" s="260"/>
      <c r="J6" s="260"/>
      <c r="K6" s="260"/>
      <c r="L6" s="260"/>
      <c r="M6" s="260"/>
      <c r="N6" s="15"/>
      <c r="O6" s="263"/>
      <c r="P6" s="264"/>
      <c r="Q6" s="264"/>
      <c r="R6" s="21"/>
      <c r="S6" s="21"/>
      <c r="T6" s="21" t="s">
        <v>18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2"/>
      <c r="AH6" s="18"/>
      <c r="AI6" s="23"/>
      <c r="AJ6" s="23"/>
      <c r="AK6" s="24"/>
      <c r="AL6" s="5"/>
      <c r="AM6" s="5"/>
      <c r="AN6" s="5"/>
      <c r="AO6" s="5"/>
      <c r="AP6" s="5"/>
      <c r="AQ6" s="258"/>
      <c r="AR6" s="258"/>
      <c r="AS6" s="258"/>
      <c r="AT6" s="258"/>
      <c r="AU6" s="258"/>
      <c r="AV6" s="6"/>
      <c r="AW6" s="6"/>
      <c r="AX6" s="6"/>
      <c r="AY6" s="6"/>
      <c r="AZ6" s="6"/>
    </row>
    <row r="7" spans="1:52" ht="15.9" customHeight="1" x14ac:dyDescent="0.25">
      <c r="B7" s="14"/>
      <c r="C7" s="14"/>
      <c r="D7" s="14"/>
      <c r="E7" s="14"/>
      <c r="F7" s="14"/>
      <c r="G7" s="14"/>
      <c r="H7" s="14"/>
      <c r="I7" s="14"/>
      <c r="J7" s="25"/>
      <c r="K7" s="25"/>
      <c r="L7" s="25"/>
      <c r="M7" s="25"/>
      <c r="N7" s="25"/>
      <c r="O7" s="26"/>
      <c r="P7" s="21"/>
      <c r="Q7" s="21"/>
      <c r="R7" s="21"/>
      <c r="S7" s="21"/>
      <c r="T7" s="21" t="s">
        <v>19</v>
      </c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2"/>
      <c r="AH7" s="18"/>
      <c r="AI7" s="23"/>
      <c r="AJ7" s="23"/>
      <c r="AK7" s="24"/>
      <c r="AL7" s="5"/>
      <c r="AM7" s="5"/>
      <c r="AN7" s="5"/>
      <c r="AO7" s="5"/>
      <c r="AP7" s="5"/>
      <c r="AQ7" s="258"/>
      <c r="AR7" s="258"/>
      <c r="AS7" s="258"/>
      <c r="AT7" s="258"/>
      <c r="AU7" s="258"/>
      <c r="AV7" s="6"/>
      <c r="AW7" s="6"/>
      <c r="AX7" s="6"/>
      <c r="AY7" s="6"/>
      <c r="AZ7" s="6"/>
    </row>
    <row r="8" spans="1:52" ht="15.9" customHeight="1" x14ac:dyDescent="0.25">
      <c r="B8" s="14"/>
      <c r="C8" s="14"/>
      <c r="D8" s="14"/>
      <c r="E8" s="14"/>
      <c r="F8" s="14"/>
      <c r="G8" s="27"/>
      <c r="H8" s="27"/>
      <c r="I8" s="27"/>
      <c r="J8" s="15"/>
      <c r="K8" s="170" t="s">
        <v>20</v>
      </c>
      <c r="L8" s="267"/>
      <c r="M8" s="268"/>
      <c r="N8" s="15"/>
      <c r="O8" s="28"/>
      <c r="P8" s="29"/>
      <c r="Q8" s="29"/>
      <c r="R8" s="29"/>
      <c r="S8" s="29"/>
      <c r="T8" s="29" t="s">
        <v>21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30"/>
      <c r="AH8" s="18"/>
      <c r="AI8" s="23"/>
      <c r="AJ8" s="23"/>
      <c r="AK8" s="24"/>
      <c r="AL8" s="5"/>
      <c r="AM8" s="5"/>
      <c r="AN8" s="5"/>
      <c r="AO8" s="5"/>
      <c r="AP8" s="5"/>
      <c r="AQ8" s="258"/>
      <c r="AR8" s="258"/>
      <c r="AS8" s="258"/>
      <c r="AT8" s="258"/>
      <c r="AU8" s="258"/>
      <c r="AV8" s="6"/>
      <c r="AW8" s="6"/>
      <c r="AX8" s="6"/>
      <c r="AY8" s="6"/>
      <c r="AZ8" s="6"/>
    </row>
    <row r="9" spans="1:52" ht="15.9" customHeight="1" x14ac:dyDescent="0.3">
      <c r="B9" s="31" t="s">
        <v>22</v>
      </c>
      <c r="G9" s="269" t="s">
        <v>65</v>
      </c>
      <c r="H9" s="269"/>
      <c r="I9" s="269"/>
      <c r="J9" s="32"/>
      <c r="K9" s="33"/>
      <c r="L9" s="34"/>
      <c r="M9" s="35"/>
      <c r="N9" s="36"/>
      <c r="O9" s="37"/>
      <c r="P9" s="37"/>
      <c r="Q9" s="37"/>
      <c r="R9" s="37"/>
      <c r="S9" s="37"/>
      <c r="T9" s="38"/>
      <c r="U9" s="38"/>
      <c r="V9" s="39"/>
      <c r="W9" s="40"/>
      <c r="X9" s="40"/>
      <c r="Y9" s="40"/>
      <c r="Z9" s="40"/>
      <c r="AA9" s="40"/>
      <c r="AB9" s="40"/>
      <c r="AC9" s="40"/>
      <c r="AD9" s="38"/>
      <c r="AE9" s="41"/>
      <c r="AF9" s="41"/>
      <c r="AH9" s="37"/>
      <c r="AI9" s="42"/>
      <c r="AJ9" s="42"/>
      <c r="AK9" s="42"/>
      <c r="AL9" s="5"/>
      <c r="AM9" s="5"/>
      <c r="AN9" s="5"/>
      <c r="AO9" s="5"/>
      <c r="AP9" s="5"/>
      <c r="AQ9" s="258"/>
      <c r="AR9" s="258"/>
      <c r="AS9" s="258"/>
      <c r="AT9" s="258"/>
      <c r="AU9" s="258"/>
      <c r="AV9" s="6"/>
      <c r="AW9" s="6"/>
      <c r="AX9" s="6"/>
      <c r="AY9" s="6"/>
      <c r="AZ9" s="6"/>
    </row>
    <row r="10" spans="1:52" ht="15.9" customHeight="1" x14ac:dyDescent="0.25">
      <c r="B10" s="43"/>
      <c r="D10" s="25"/>
      <c r="E10" s="25"/>
      <c r="F10" s="25"/>
      <c r="G10" s="25"/>
      <c r="H10" s="44"/>
      <c r="I10" s="44"/>
      <c r="J10" s="44"/>
      <c r="K10" s="45" t="s">
        <v>23</v>
      </c>
      <c r="L10" s="46"/>
      <c r="M10" s="47"/>
      <c r="N10" s="48"/>
      <c r="O10" s="261" t="s">
        <v>24</v>
      </c>
      <c r="P10" s="262"/>
      <c r="Q10" s="262"/>
      <c r="R10" s="49"/>
      <c r="S10" s="49"/>
      <c r="T10" s="49" t="s">
        <v>25</v>
      </c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50"/>
      <c r="AH10" s="37"/>
      <c r="AI10" s="51"/>
      <c r="AJ10" s="51"/>
      <c r="AK10" s="51"/>
      <c r="AL10" s="5"/>
      <c r="AM10" s="5"/>
      <c r="AN10" s="5"/>
      <c r="AO10" s="5"/>
      <c r="AP10" s="5"/>
      <c r="AQ10" s="258"/>
      <c r="AR10" s="258"/>
      <c r="AS10" s="258"/>
      <c r="AT10" s="258"/>
      <c r="AU10" s="258"/>
      <c r="AV10" s="6"/>
      <c r="AW10" s="6"/>
      <c r="AX10" s="6"/>
      <c r="AY10" s="6"/>
      <c r="AZ10" s="6"/>
    </row>
    <row r="11" spans="1:52" ht="15.9" customHeight="1" x14ac:dyDescent="0.25">
      <c r="B11" s="31" t="s">
        <v>26</v>
      </c>
      <c r="E11" s="19"/>
      <c r="F11" s="19"/>
      <c r="G11" s="272" t="s">
        <v>27</v>
      </c>
      <c r="H11" s="273"/>
      <c r="I11" s="273"/>
      <c r="J11" s="44"/>
      <c r="K11" s="52"/>
      <c r="L11" s="53"/>
      <c r="M11" s="54"/>
      <c r="N11" s="48"/>
      <c r="O11" s="263"/>
      <c r="P11" s="264"/>
      <c r="Q11" s="264"/>
      <c r="R11" s="55"/>
      <c r="S11" s="55"/>
      <c r="T11" s="55" t="s">
        <v>28</v>
      </c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2"/>
      <c r="AH11" s="37"/>
      <c r="AI11" s="51"/>
      <c r="AJ11" s="51"/>
      <c r="AK11" s="51"/>
      <c r="AL11" s="5"/>
      <c r="AM11" s="5"/>
      <c r="AN11" s="5"/>
      <c r="AO11" s="5"/>
      <c r="AP11" s="5"/>
      <c r="AQ11" s="258"/>
      <c r="AR11" s="258"/>
      <c r="AS11" s="258"/>
      <c r="AT11" s="258"/>
      <c r="AU11" s="258"/>
      <c r="AV11" s="6"/>
      <c r="AW11" s="6"/>
      <c r="AX11" s="6"/>
      <c r="AY11" s="6"/>
      <c r="AZ11" s="6"/>
    </row>
    <row r="12" spans="1:52" ht="15.9" customHeight="1" x14ac:dyDescent="0.25">
      <c r="B12" s="43"/>
      <c r="D12" s="56"/>
      <c r="E12" s="56"/>
      <c r="F12" s="56"/>
      <c r="G12" s="56"/>
      <c r="H12" s="57"/>
      <c r="I12" s="57"/>
      <c r="J12" s="44"/>
      <c r="K12" s="58" t="s">
        <v>29</v>
      </c>
      <c r="L12" s="59"/>
      <c r="M12" s="47"/>
      <c r="N12" s="48"/>
      <c r="O12" s="270"/>
      <c r="P12" s="271"/>
      <c r="Q12" s="271"/>
      <c r="R12" s="60"/>
      <c r="S12" s="60"/>
      <c r="T12" s="60" t="s">
        <v>30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1"/>
      <c r="AH12" s="37"/>
      <c r="AI12" s="51"/>
      <c r="AJ12" s="51"/>
      <c r="AK12" s="51"/>
      <c r="AL12" s="5"/>
      <c r="AM12" s="5"/>
      <c r="AN12" s="5"/>
      <c r="AO12" s="5"/>
      <c r="AP12" s="5"/>
      <c r="AQ12" s="258"/>
      <c r="AR12" s="258"/>
      <c r="AS12" s="258"/>
      <c r="AT12" s="258"/>
      <c r="AU12" s="258"/>
      <c r="AV12" s="6"/>
      <c r="AW12" s="6"/>
      <c r="AX12" s="6"/>
      <c r="AY12" s="6"/>
      <c r="AZ12" s="6"/>
    </row>
    <row r="13" spans="1:52" ht="15.9" customHeight="1" x14ac:dyDescent="0.25">
      <c r="D13" s="56"/>
      <c r="E13" s="56"/>
      <c r="F13" s="56"/>
      <c r="G13" s="56"/>
      <c r="H13" s="57"/>
      <c r="I13" s="57"/>
      <c r="J13" s="44"/>
      <c r="K13" s="62"/>
      <c r="L13" s="63"/>
      <c r="M13" s="64"/>
      <c r="N13" s="48"/>
      <c r="O13" s="48"/>
      <c r="P13" s="48"/>
      <c r="Q13" s="65"/>
      <c r="R13" s="65"/>
      <c r="S13" s="65"/>
      <c r="T13" s="65"/>
      <c r="U13" s="66"/>
      <c r="V13" s="67"/>
      <c r="W13" s="68"/>
      <c r="X13" s="67"/>
      <c r="Y13" s="69"/>
      <c r="Z13" s="69"/>
      <c r="AA13" s="69"/>
      <c r="AB13" s="69"/>
      <c r="AC13" s="69"/>
      <c r="AD13" s="69"/>
      <c r="AE13" s="69"/>
      <c r="AF13" s="51"/>
      <c r="AG13" s="51"/>
      <c r="AH13" s="51"/>
      <c r="AI13" s="51"/>
      <c r="AJ13" s="51"/>
      <c r="AK13" s="51"/>
      <c r="AL13" s="5"/>
      <c r="AM13" s="5"/>
      <c r="AN13" s="5"/>
      <c r="AO13" s="5"/>
      <c r="AP13" s="5"/>
      <c r="AQ13" s="258"/>
      <c r="AR13" s="258"/>
      <c r="AS13" s="258"/>
      <c r="AT13" s="258"/>
      <c r="AU13" s="258"/>
      <c r="AV13" s="6"/>
      <c r="AW13" s="6"/>
      <c r="AX13" s="6"/>
      <c r="AY13" s="6"/>
      <c r="AZ13" s="6"/>
    </row>
    <row r="14" spans="1:52" ht="15" customHeight="1" thickBot="1" x14ac:dyDescent="0.3">
      <c r="O14" s="274"/>
      <c r="P14" s="274"/>
      <c r="Q14" s="274"/>
      <c r="R14" s="274"/>
      <c r="S14" s="274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44"/>
      <c r="AH14" s="44"/>
      <c r="AI14" s="44"/>
      <c r="AJ14" s="44"/>
      <c r="AK14" s="44"/>
      <c r="AL14" s="5"/>
      <c r="AM14" s="5"/>
      <c r="AN14" s="5"/>
      <c r="AO14" s="5"/>
      <c r="AP14" s="5"/>
      <c r="AQ14" s="258"/>
      <c r="AR14" s="258"/>
      <c r="AS14" s="258"/>
      <c r="AT14" s="258"/>
      <c r="AU14" s="258"/>
      <c r="AV14" s="6"/>
      <c r="AW14" s="6"/>
      <c r="AX14" s="6"/>
      <c r="AY14" s="6"/>
      <c r="AZ14" s="6"/>
    </row>
    <row r="15" spans="1:52" ht="24.9" customHeight="1" thickTop="1" thickBot="1" x14ac:dyDescent="0.3">
      <c r="B15" s="70" t="s">
        <v>31</v>
      </c>
      <c r="C15" s="70"/>
      <c r="D15" s="70"/>
      <c r="E15" s="70"/>
      <c r="F15" s="44"/>
      <c r="G15" s="44"/>
      <c r="H15" s="44"/>
      <c r="I15" s="44"/>
      <c r="M15" s="71">
        <f ca="1">TODAY()</f>
        <v>44817</v>
      </c>
      <c r="O15" s="72" t="s">
        <v>32</v>
      </c>
      <c r="P15" s="73"/>
      <c r="Q15" s="74">
        <v>0.5</v>
      </c>
      <c r="R15" s="277"/>
      <c r="S15" s="277"/>
      <c r="T15" s="277"/>
      <c r="U15" s="277"/>
      <c r="V15" s="277"/>
      <c r="W15" s="277"/>
      <c r="X15" s="277"/>
      <c r="Y15" s="275"/>
      <c r="Z15" s="275"/>
      <c r="AA15" s="275"/>
      <c r="AB15" s="275"/>
      <c r="AC15" s="275"/>
      <c r="AD15" s="275"/>
      <c r="AE15" s="275"/>
      <c r="AF15" s="275"/>
      <c r="AG15" s="44"/>
      <c r="AH15" s="44"/>
      <c r="AI15" s="44"/>
      <c r="AJ15" s="44"/>
      <c r="AK15" s="44"/>
      <c r="AL15" s="5"/>
      <c r="AM15" s="5"/>
      <c r="AN15" s="5"/>
      <c r="AO15" s="5"/>
      <c r="AP15" s="5"/>
      <c r="AQ15" s="258"/>
      <c r="AR15" s="258"/>
      <c r="AS15" s="258"/>
      <c r="AT15" s="258"/>
      <c r="AU15" s="258"/>
      <c r="AV15" s="6"/>
      <c r="AW15" s="6"/>
      <c r="AX15" s="6"/>
      <c r="AY15" s="6"/>
      <c r="AZ15" s="6"/>
    </row>
    <row r="16" spans="1:52" ht="13.8" thickTop="1" x14ac:dyDescent="0.25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278"/>
      <c r="P16" s="278"/>
      <c r="Q16" s="278"/>
      <c r="R16" s="277"/>
      <c r="S16" s="277"/>
      <c r="T16" s="277"/>
      <c r="U16" s="277"/>
      <c r="V16" s="277"/>
      <c r="W16" s="277"/>
      <c r="X16" s="277"/>
      <c r="Y16" s="276"/>
      <c r="Z16" s="276"/>
      <c r="AA16" s="276"/>
      <c r="AB16" s="276"/>
      <c r="AC16" s="276"/>
      <c r="AD16" s="276"/>
      <c r="AE16" s="276"/>
      <c r="AF16" s="276"/>
      <c r="AG16" s="44"/>
      <c r="AH16" s="44"/>
      <c r="AI16" s="44"/>
      <c r="AJ16" s="44"/>
      <c r="AK16" s="44"/>
      <c r="AL16" s="5"/>
      <c r="AM16" s="5"/>
      <c r="AN16" s="5"/>
      <c r="AO16" s="5"/>
      <c r="AP16" s="5"/>
      <c r="AQ16" s="258"/>
      <c r="AR16" s="258"/>
      <c r="AS16" s="258"/>
      <c r="AT16" s="258"/>
      <c r="AU16" s="258"/>
      <c r="AV16" s="6"/>
      <c r="AW16" s="6"/>
      <c r="AX16" s="6"/>
      <c r="AY16" s="6"/>
      <c r="AZ16" s="6"/>
    </row>
    <row r="17" spans="1:52" s="75" customFormat="1" ht="24.9" customHeight="1" x14ac:dyDescent="0.3">
      <c r="B17" s="220" t="s">
        <v>33</v>
      </c>
      <c r="C17" s="221"/>
      <c r="D17" s="222"/>
      <c r="E17" s="226" t="s">
        <v>34</v>
      </c>
      <c r="F17" s="227"/>
      <c r="G17" s="227"/>
      <c r="H17" s="228"/>
      <c r="I17" s="232" t="s">
        <v>35</v>
      </c>
      <c r="J17" s="227"/>
      <c r="K17" s="227"/>
      <c r="L17" s="228"/>
      <c r="M17" s="233" t="s">
        <v>36</v>
      </c>
      <c r="N17" s="234"/>
      <c r="O17" s="226" t="s">
        <v>37</v>
      </c>
      <c r="P17" s="237"/>
      <c r="Q17" s="240" t="s">
        <v>38</v>
      </c>
      <c r="R17" s="226" t="s">
        <v>39</v>
      </c>
      <c r="S17" s="226" t="s">
        <v>40</v>
      </c>
      <c r="T17" s="251" t="s">
        <v>41</v>
      </c>
      <c r="U17" s="226" t="s">
        <v>42</v>
      </c>
      <c r="V17" s="252"/>
      <c r="W17" s="252"/>
      <c r="X17" s="237"/>
      <c r="Y17" s="255" t="s">
        <v>43</v>
      </c>
      <c r="Z17" s="252"/>
      <c r="AA17" s="237"/>
      <c r="AB17" s="256" t="s">
        <v>44</v>
      </c>
      <c r="AC17" s="76" t="s">
        <v>45</v>
      </c>
      <c r="AD17" s="76" t="s">
        <v>46</v>
      </c>
      <c r="AE17" s="76" t="s">
        <v>47</v>
      </c>
      <c r="AF17" s="257" t="s">
        <v>48</v>
      </c>
      <c r="AI17" s="241" t="s">
        <v>49</v>
      </c>
      <c r="AJ17" s="243" t="s">
        <v>50</v>
      </c>
      <c r="AK17" s="241" t="s">
        <v>51</v>
      </c>
      <c r="AL17" s="77"/>
      <c r="AM17" s="77"/>
      <c r="AN17" s="77"/>
      <c r="AO17" s="77"/>
      <c r="AP17" s="77"/>
      <c r="AQ17" s="258"/>
      <c r="AR17" s="258"/>
      <c r="AS17" s="258"/>
      <c r="AT17" s="258"/>
      <c r="AU17" s="258"/>
      <c r="AV17" s="78"/>
      <c r="AW17" s="78"/>
      <c r="AX17" s="78"/>
      <c r="AY17" s="78"/>
      <c r="AZ17" s="78"/>
    </row>
    <row r="18" spans="1:52" s="75" customFormat="1" ht="28.5" customHeight="1" x14ac:dyDescent="0.3">
      <c r="B18" s="223"/>
      <c r="C18" s="224"/>
      <c r="D18" s="225"/>
      <c r="E18" s="229"/>
      <c r="F18" s="230"/>
      <c r="G18" s="230"/>
      <c r="H18" s="231"/>
      <c r="I18" s="245" t="s">
        <v>52</v>
      </c>
      <c r="J18" s="246"/>
      <c r="K18" s="245" t="s">
        <v>53</v>
      </c>
      <c r="L18" s="247"/>
      <c r="M18" s="235"/>
      <c r="N18" s="236"/>
      <c r="O18" s="238"/>
      <c r="P18" s="239"/>
      <c r="Q18" s="240"/>
      <c r="R18" s="238"/>
      <c r="S18" s="238"/>
      <c r="T18" s="251"/>
      <c r="U18" s="253"/>
      <c r="V18" s="254"/>
      <c r="W18" s="254"/>
      <c r="X18" s="239"/>
      <c r="Y18" s="254"/>
      <c r="Z18" s="254"/>
      <c r="AA18" s="239"/>
      <c r="AB18" s="256"/>
      <c r="AC18" s="248" t="s">
        <v>54</v>
      </c>
      <c r="AD18" s="249"/>
      <c r="AE18" s="250"/>
      <c r="AF18" s="257"/>
      <c r="AI18" s="242"/>
      <c r="AJ18" s="244"/>
      <c r="AK18" s="242"/>
      <c r="AL18" s="77"/>
      <c r="AM18" s="77"/>
      <c r="AN18" s="77"/>
      <c r="AO18" s="77"/>
      <c r="AP18" s="77"/>
      <c r="AQ18" s="258"/>
      <c r="AR18" s="258"/>
      <c r="AS18" s="258"/>
      <c r="AT18" s="258"/>
      <c r="AU18" s="258"/>
      <c r="AV18" s="78"/>
      <c r="AW18" s="78"/>
      <c r="AX18" s="78"/>
      <c r="AY18" s="78"/>
      <c r="AZ18" s="78"/>
    </row>
    <row r="19" spans="1:52" ht="54.9" customHeight="1" x14ac:dyDescent="0.25">
      <c r="B19" s="79" t="s">
        <v>66</v>
      </c>
      <c r="C19" s="79" t="s">
        <v>67</v>
      </c>
      <c r="D19" s="80" t="s">
        <v>68</v>
      </c>
      <c r="E19" s="207" t="s">
        <v>69</v>
      </c>
      <c r="F19" s="208"/>
      <c r="G19" s="208"/>
      <c r="H19" s="209"/>
      <c r="I19" s="279"/>
      <c r="J19" s="280"/>
      <c r="K19" s="279"/>
      <c r="L19" s="280"/>
      <c r="M19" s="212">
        <v>10002</v>
      </c>
      <c r="N19" s="213"/>
      <c r="O19" s="214"/>
      <c r="P19" s="215"/>
      <c r="Q19" s="81">
        <f>O19*$Q$15</f>
        <v>0</v>
      </c>
      <c r="R19" s="82">
        <v>100</v>
      </c>
      <c r="S19" s="83"/>
      <c r="T19" s="84"/>
      <c r="U19" s="210"/>
      <c r="V19" s="216"/>
      <c r="W19" s="217"/>
      <c r="X19" s="213"/>
      <c r="Y19" s="182"/>
      <c r="Z19" s="183"/>
      <c r="AA19" s="184"/>
      <c r="AB19" s="85">
        <f>Q19+R19+S19+T19+Y19</f>
        <v>100</v>
      </c>
      <c r="AC19" s="281">
        <v>20</v>
      </c>
      <c r="AD19" s="84"/>
      <c r="AE19" s="84"/>
      <c r="AF19" s="85">
        <f>+AB19+AC19+AD19+AE19</f>
        <v>120</v>
      </c>
      <c r="AI19" s="86">
        <f>ROUND((Q19*$AN$20)+(T19+Y19)*$AO$20+(AC19+AD19+AE19)*$AP$20,2)</f>
        <v>0.38</v>
      </c>
      <c r="AJ19" s="86">
        <f>ROUND((Q19*$AN$21)+(T19+Y19)*$AO$21+(AC19+AD19+AE19)*$AP$21,2)</f>
        <v>1</v>
      </c>
      <c r="AK19" s="87">
        <f t="shared" ref="AK19:AK25" si="0">AF19-AI19-AJ19</f>
        <v>118.62</v>
      </c>
      <c r="AL19" s="88"/>
      <c r="AM19" s="89" t="s">
        <v>55</v>
      </c>
      <c r="AN19" s="90" t="s">
        <v>56</v>
      </c>
      <c r="AO19" s="90" t="s">
        <v>57</v>
      </c>
      <c r="AP19" s="90" t="s">
        <v>58</v>
      </c>
      <c r="AQ19" s="258"/>
      <c r="AR19" s="258"/>
      <c r="AS19" s="258"/>
      <c r="AT19" s="258"/>
      <c r="AU19" s="258"/>
      <c r="AV19" s="6"/>
      <c r="AW19" s="6"/>
      <c r="AX19" s="6"/>
      <c r="AY19" s="6"/>
      <c r="AZ19" s="6"/>
    </row>
    <row r="20" spans="1:52" ht="54.9" customHeight="1" x14ac:dyDescent="0.25">
      <c r="B20" s="79"/>
      <c r="C20" s="79"/>
      <c r="D20" s="80"/>
      <c r="E20" s="207"/>
      <c r="F20" s="208"/>
      <c r="G20" s="208"/>
      <c r="H20" s="209"/>
      <c r="I20" s="210"/>
      <c r="J20" s="211"/>
      <c r="K20" s="210"/>
      <c r="L20" s="211"/>
      <c r="M20" s="212"/>
      <c r="N20" s="213"/>
      <c r="O20" s="214"/>
      <c r="P20" s="215"/>
      <c r="Q20" s="81">
        <f t="shared" ref="Q20:Q25" si="1">O20*$Q$15</f>
        <v>0</v>
      </c>
      <c r="R20" s="82"/>
      <c r="S20" s="83"/>
      <c r="T20" s="84"/>
      <c r="U20" s="210"/>
      <c r="V20" s="216"/>
      <c r="W20" s="217"/>
      <c r="X20" s="213"/>
      <c r="Y20" s="182"/>
      <c r="Z20" s="183"/>
      <c r="AA20" s="184"/>
      <c r="AB20" s="85">
        <f>Q20+R20+S20+T20+Y20</f>
        <v>0</v>
      </c>
      <c r="AC20" s="84"/>
      <c r="AD20" s="84"/>
      <c r="AE20" s="84"/>
      <c r="AF20" s="85">
        <f>+AB20+AC20+AD20+AE20</f>
        <v>0</v>
      </c>
      <c r="AI20" s="86">
        <f t="shared" ref="AI20:AI25" si="2">ROUND((Q20*$AN$20)+(T20+Y20)*$AO$20+(AC20+AD20+AE20)*$AP$20,2)</f>
        <v>0</v>
      </c>
      <c r="AJ20" s="86">
        <f t="shared" ref="AJ20:AJ25" si="3">ROUND((Q20*$AN$21)+(T20+Y20)*$AO$21+(AC20+AD20+AE20)*$AP$21,2)</f>
        <v>0</v>
      </c>
      <c r="AK20" s="87">
        <f t="shared" si="0"/>
        <v>0</v>
      </c>
      <c r="AL20" s="5"/>
      <c r="AM20" s="91" t="s">
        <v>49</v>
      </c>
      <c r="AN20" s="7">
        <f>5/105</f>
        <v>4.7619047619047616E-2</v>
      </c>
      <c r="AO20" s="92">
        <f>4/104</f>
        <v>3.8461538461538464E-2</v>
      </c>
      <c r="AP20" s="92">
        <f>4/104*50%</f>
        <v>1.9230769230769232E-2</v>
      </c>
      <c r="AQ20" s="258"/>
      <c r="AR20" s="258"/>
      <c r="AS20" s="258"/>
      <c r="AT20" s="258"/>
      <c r="AU20" s="258"/>
      <c r="AV20" s="6"/>
      <c r="AW20" s="6"/>
      <c r="AX20" s="6"/>
      <c r="AY20" s="6"/>
      <c r="AZ20" s="6"/>
    </row>
    <row r="21" spans="1:52" ht="54.9" customHeight="1" x14ac:dyDescent="0.25">
      <c r="B21" s="79"/>
      <c r="C21" s="79"/>
      <c r="D21" s="80"/>
      <c r="E21" s="207"/>
      <c r="F21" s="208"/>
      <c r="G21" s="208"/>
      <c r="H21" s="209"/>
      <c r="I21" s="210"/>
      <c r="J21" s="211"/>
      <c r="K21" s="210"/>
      <c r="L21" s="211"/>
      <c r="M21" s="212"/>
      <c r="N21" s="213"/>
      <c r="O21" s="214"/>
      <c r="P21" s="215"/>
      <c r="Q21" s="81">
        <f t="shared" si="1"/>
        <v>0</v>
      </c>
      <c r="R21" s="82"/>
      <c r="S21" s="83"/>
      <c r="T21" s="84"/>
      <c r="U21" s="210"/>
      <c r="V21" s="216"/>
      <c r="W21" s="217"/>
      <c r="X21" s="213"/>
      <c r="Y21" s="182"/>
      <c r="Z21" s="183"/>
      <c r="AA21" s="184"/>
      <c r="AB21" s="85">
        <f>Q21+R21+S21+T21+Y21</f>
        <v>0</v>
      </c>
      <c r="AC21" s="84"/>
      <c r="AD21" s="84"/>
      <c r="AE21" s="84"/>
      <c r="AF21" s="85">
        <f>+AB21+AC21+AD21+AE21</f>
        <v>0</v>
      </c>
      <c r="AI21" s="86">
        <f t="shared" si="2"/>
        <v>0</v>
      </c>
      <c r="AJ21" s="86">
        <f t="shared" si="3"/>
        <v>0</v>
      </c>
      <c r="AK21" s="87">
        <f t="shared" si="0"/>
        <v>0</v>
      </c>
      <c r="AL21" s="5"/>
      <c r="AM21" s="91" t="s">
        <v>50</v>
      </c>
      <c r="AN21" s="93">
        <v>0.05</v>
      </c>
      <c r="AO21" s="94">
        <v>0.05</v>
      </c>
      <c r="AP21" s="94">
        <v>0.05</v>
      </c>
      <c r="AQ21" s="258"/>
      <c r="AR21" s="258"/>
      <c r="AS21" s="258"/>
      <c r="AT21" s="258"/>
      <c r="AU21" s="258"/>
      <c r="AV21" s="6"/>
      <c r="AW21" s="6"/>
      <c r="AX21" s="6"/>
      <c r="AY21" s="6"/>
      <c r="AZ21" s="6"/>
    </row>
    <row r="22" spans="1:52" ht="54.9" customHeight="1" x14ac:dyDescent="0.25">
      <c r="B22" s="79"/>
      <c r="C22" s="79"/>
      <c r="D22" s="80"/>
      <c r="E22" s="207"/>
      <c r="F22" s="208"/>
      <c r="G22" s="208"/>
      <c r="H22" s="209"/>
      <c r="I22" s="210"/>
      <c r="J22" s="211"/>
      <c r="K22" s="210"/>
      <c r="L22" s="211"/>
      <c r="M22" s="212"/>
      <c r="N22" s="213"/>
      <c r="O22" s="214"/>
      <c r="P22" s="215"/>
      <c r="Q22" s="81">
        <f t="shared" si="1"/>
        <v>0</v>
      </c>
      <c r="R22" s="82"/>
      <c r="S22" s="83"/>
      <c r="T22" s="84"/>
      <c r="U22" s="210"/>
      <c r="V22" s="216"/>
      <c r="W22" s="217"/>
      <c r="X22" s="213"/>
      <c r="Y22" s="182"/>
      <c r="Z22" s="183"/>
      <c r="AA22" s="184"/>
      <c r="AB22" s="85">
        <f t="shared" ref="AB22:AB25" si="4">Q22+R22+S22+T22+Y22</f>
        <v>0</v>
      </c>
      <c r="AC22" s="84"/>
      <c r="AD22" s="84"/>
      <c r="AE22" s="84"/>
      <c r="AF22" s="85">
        <f t="shared" ref="AF22:AF25" si="5">+AB22+AC22+AD22+AE22</f>
        <v>0</v>
      </c>
      <c r="AI22" s="86">
        <f t="shared" si="2"/>
        <v>0</v>
      </c>
      <c r="AJ22" s="86">
        <f t="shared" si="3"/>
        <v>0</v>
      </c>
      <c r="AK22" s="87">
        <f t="shared" si="0"/>
        <v>0</v>
      </c>
      <c r="AL22" s="5"/>
      <c r="AM22" s="95" t="s">
        <v>59</v>
      </c>
      <c r="AN22" s="5"/>
      <c r="AO22" s="5"/>
      <c r="AP22" s="5"/>
      <c r="AQ22" s="258"/>
      <c r="AR22" s="258"/>
      <c r="AS22" s="258"/>
      <c r="AT22" s="258"/>
      <c r="AU22" s="258"/>
      <c r="AW22" s="6"/>
      <c r="AX22" s="6"/>
      <c r="AY22" s="6"/>
      <c r="AZ22" s="6"/>
    </row>
    <row r="23" spans="1:52" ht="54.9" customHeight="1" x14ac:dyDescent="0.25">
      <c r="B23" s="79"/>
      <c r="C23" s="79"/>
      <c r="D23" s="80"/>
      <c r="E23" s="207"/>
      <c r="F23" s="208"/>
      <c r="G23" s="208"/>
      <c r="H23" s="209"/>
      <c r="I23" s="210"/>
      <c r="J23" s="211"/>
      <c r="K23" s="210"/>
      <c r="L23" s="211"/>
      <c r="M23" s="212"/>
      <c r="N23" s="213"/>
      <c r="O23" s="214"/>
      <c r="P23" s="215"/>
      <c r="Q23" s="81">
        <f t="shared" si="1"/>
        <v>0</v>
      </c>
      <c r="R23" s="82"/>
      <c r="S23" s="83"/>
      <c r="T23" s="84"/>
      <c r="U23" s="210"/>
      <c r="V23" s="216"/>
      <c r="W23" s="217"/>
      <c r="X23" s="213"/>
      <c r="Y23" s="182"/>
      <c r="Z23" s="183"/>
      <c r="AA23" s="184"/>
      <c r="AB23" s="85">
        <f t="shared" si="4"/>
        <v>0</v>
      </c>
      <c r="AC23" s="84"/>
      <c r="AD23" s="84"/>
      <c r="AE23" s="84"/>
      <c r="AF23" s="85">
        <f t="shared" si="5"/>
        <v>0</v>
      </c>
      <c r="AI23" s="86">
        <f t="shared" si="2"/>
        <v>0</v>
      </c>
      <c r="AJ23" s="86">
        <f t="shared" si="3"/>
        <v>0</v>
      </c>
      <c r="AK23" s="87">
        <f t="shared" si="0"/>
        <v>0</v>
      </c>
      <c r="AL23" s="5"/>
      <c r="AM23" s="95" t="s">
        <v>60</v>
      </c>
      <c r="AN23" s="5"/>
      <c r="AO23" s="5"/>
      <c r="AP23" s="5"/>
      <c r="AQ23" s="258"/>
      <c r="AR23" s="258"/>
      <c r="AS23" s="258"/>
      <c r="AT23" s="258"/>
      <c r="AU23" s="258"/>
      <c r="AW23" s="6"/>
      <c r="AX23" s="6"/>
      <c r="AY23" s="6"/>
      <c r="AZ23" s="6"/>
    </row>
    <row r="24" spans="1:52" ht="54.9" customHeight="1" x14ac:dyDescent="0.25">
      <c r="B24" s="79"/>
      <c r="C24" s="79"/>
      <c r="D24" s="80"/>
      <c r="E24" s="207"/>
      <c r="F24" s="218"/>
      <c r="G24" s="218"/>
      <c r="H24" s="219"/>
      <c r="I24" s="210"/>
      <c r="J24" s="211"/>
      <c r="K24" s="210"/>
      <c r="L24" s="211"/>
      <c r="M24" s="212"/>
      <c r="N24" s="213"/>
      <c r="O24" s="214"/>
      <c r="P24" s="215"/>
      <c r="Q24" s="81">
        <f t="shared" si="1"/>
        <v>0</v>
      </c>
      <c r="R24" s="82"/>
      <c r="S24" s="83"/>
      <c r="T24" s="84"/>
      <c r="U24" s="210"/>
      <c r="V24" s="216"/>
      <c r="W24" s="217"/>
      <c r="X24" s="213"/>
      <c r="Y24" s="182"/>
      <c r="Z24" s="183"/>
      <c r="AA24" s="184"/>
      <c r="AB24" s="85">
        <f t="shared" si="4"/>
        <v>0</v>
      </c>
      <c r="AC24" s="84"/>
      <c r="AD24" s="84"/>
      <c r="AE24" s="84"/>
      <c r="AF24" s="85">
        <f t="shared" si="5"/>
        <v>0</v>
      </c>
      <c r="AI24" s="86">
        <f t="shared" si="2"/>
        <v>0</v>
      </c>
      <c r="AJ24" s="86">
        <f t="shared" si="3"/>
        <v>0</v>
      </c>
      <c r="AK24" s="87">
        <f t="shared" si="0"/>
        <v>0</v>
      </c>
      <c r="AL24" s="5"/>
      <c r="AM24" s="5"/>
      <c r="AN24" s="5"/>
      <c r="AO24" s="5"/>
      <c r="AP24" s="5"/>
      <c r="AQ24" s="258"/>
      <c r="AR24" s="258"/>
      <c r="AS24" s="258"/>
      <c r="AT24" s="258"/>
      <c r="AU24" s="258"/>
      <c r="AV24" s="6"/>
      <c r="AW24" s="6"/>
      <c r="AX24" s="6"/>
      <c r="AY24" s="6"/>
      <c r="AZ24" s="6"/>
    </row>
    <row r="25" spans="1:52" ht="54.9" customHeight="1" x14ac:dyDescent="0.25">
      <c r="B25" s="79"/>
      <c r="C25" s="79"/>
      <c r="D25" s="80"/>
      <c r="E25" s="207"/>
      <c r="F25" s="208"/>
      <c r="G25" s="208"/>
      <c r="H25" s="209"/>
      <c r="I25" s="210"/>
      <c r="J25" s="211"/>
      <c r="K25" s="210"/>
      <c r="L25" s="211"/>
      <c r="M25" s="212"/>
      <c r="N25" s="213"/>
      <c r="O25" s="214"/>
      <c r="P25" s="215"/>
      <c r="Q25" s="81">
        <f t="shared" si="1"/>
        <v>0</v>
      </c>
      <c r="R25" s="82"/>
      <c r="S25" s="83"/>
      <c r="T25" s="84"/>
      <c r="U25" s="210"/>
      <c r="V25" s="216"/>
      <c r="W25" s="217"/>
      <c r="X25" s="213"/>
      <c r="Y25" s="182"/>
      <c r="Z25" s="183"/>
      <c r="AA25" s="184"/>
      <c r="AB25" s="85">
        <f t="shared" si="4"/>
        <v>0</v>
      </c>
      <c r="AC25" s="84"/>
      <c r="AD25" s="84"/>
      <c r="AE25" s="84"/>
      <c r="AF25" s="85">
        <f t="shared" si="5"/>
        <v>0</v>
      </c>
      <c r="AI25" s="86">
        <f t="shared" si="2"/>
        <v>0</v>
      </c>
      <c r="AJ25" s="86">
        <f t="shared" si="3"/>
        <v>0</v>
      </c>
      <c r="AK25" s="87">
        <f t="shared" si="0"/>
        <v>0</v>
      </c>
      <c r="AL25" s="5"/>
      <c r="AM25" s="5"/>
      <c r="AN25" s="5"/>
      <c r="AO25" s="5"/>
      <c r="AP25" s="5"/>
      <c r="AQ25" s="258"/>
      <c r="AR25" s="258"/>
      <c r="AS25" s="258"/>
      <c r="AT25" s="258"/>
      <c r="AU25" s="258"/>
      <c r="AV25" s="6"/>
      <c r="AW25" s="6"/>
      <c r="AX25" s="6"/>
      <c r="AY25" s="6"/>
      <c r="AZ25" s="6"/>
    </row>
    <row r="26" spans="1:52" ht="12.75" customHeight="1" x14ac:dyDescent="0.25">
      <c r="B26" s="185" t="s">
        <v>61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7"/>
      <c r="O26" s="191">
        <f>SUM(O19:P25)</f>
        <v>0</v>
      </c>
      <c r="P26" s="192"/>
      <c r="Q26" s="176">
        <f>SUM(Q19:Q25)</f>
        <v>0</v>
      </c>
      <c r="R26" s="176">
        <f>SUM(R19:R25)</f>
        <v>100</v>
      </c>
      <c r="S26" s="176"/>
      <c r="T26" s="176">
        <f>SUM(T19:T25)</f>
        <v>0</v>
      </c>
      <c r="U26" s="195"/>
      <c r="V26" s="196"/>
      <c r="W26" s="196"/>
      <c r="X26" s="197"/>
      <c r="Y26" s="201">
        <f>SUM(Y19:AA25)</f>
        <v>0</v>
      </c>
      <c r="Z26" s="202"/>
      <c r="AA26" s="203"/>
      <c r="AB26" s="176">
        <f>SUM(AB19:AB25)</f>
        <v>100</v>
      </c>
      <c r="AC26" s="178">
        <f>SUM(AC19:AC25)</f>
        <v>20</v>
      </c>
      <c r="AD26" s="180">
        <f>SUM(AD19:AD25)</f>
        <v>0</v>
      </c>
      <c r="AE26" s="178">
        <f>SUM(AE19:AE25)</f>
        <v>0</v>
      </c>
      <c r="AF26" s="178">
        <f>+SUM(AF19:AF25)</f>
        <v>120</v>
      </c>
      <c r="AI26" s="168"/>
      <c r="AJ26" s="96"/>
      <c r="AK26" s="168"/>
      <c r="AL26" s="5"/>
      <c r="AM26" s="5"/>
      <c r="AN26" s="5"/>
      <c r="AO26" s="5"/>
      <c r="AP26" s="5"/>
      <c r="AQ26" s="258"/>
      <c r="AR26" s="258"/>
      <c r="AS26" s="258"/>
      <c r="AT26" s="258"/>
      <c r="AU26" s="258"/>
      <c r="AV26" s="6"/>
      <c r="AW26" s="6"/>
      <c r="AX26" s="6"/>
      <c r="AY26" s="6"/>
      <c r="AZ26" s="6"/>
    </row>
    <row r="27" spans="1:52" s="97" customFormat="1" ht="12.75" customHeight="1" x14ac:dyDescent="0.25">
      <c r="B27" s="188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90"/>
      <c r="O27" s="193"/>
      <c r="P27" s="194"/>
      <c r="Q27" s="177"/>
      <c r="R27" s="177"/>
      <c r="S27" s="177"/>
      <c r="T27" s="177"/>
      <c r="U27" s="198"/>
      <c r="V27" s="199"/>
      <c r="W27" s="199"/>
      <c r="X27" s="200"/>
      <c r="Y27" s="204"/>
      <c r="Z27" s="205"/>
      <c r="AA27" s="206"/>
      <c r="AB27" s="177"/>
      <c r="AC27" s="179"/>
      <c r="AD27" s="181"/>
      <c r="AE27" s="179"/>
      <c r="AF27" s="179"/>
      <c r="AI27" s="169"/>
      <c r="AJ27" s="98"/>
      <c r="AK27" s="169"/>
      <c r="AL27" s="5"/>
      <c r="AM27" s="5"/>
      <c r="AN27" s="5"/>
      <c r="AO27" s="5"/>
      <c r="AP27" s="5"/>
      <c r="AQ27" s="258"/>
      <c r="AR27" s="258"/>
      <c r="AS27" s="258"/>
      <c r="AT27" s="258"/>
      <c r="AU27" s="258"/>
      <c r="AV27" s="99"/>
      <c r="AW27" s="99"/>
      <c r="AX27" s="99"/>
      <c r="AY27" s="99"/>
      <c r="AZ27" s="99"/>
    </row>
    <row r="28" spans="1:52" ht="15.75" customHeight="1" thickBot="1" x14ac:dyDescent="0.6">
      <c r="B28" s="100"/>
      <c r="C28" s="14"/>
      <c r="D28" s="27"/>
      <c r="E28" s="27"/>
      <c r="F28" s="27"/>
      <c r="G28" s="27"/>
      <c r="H28" s="14"/>
      <c r="I28" s="67"/>
      <c r="J28" s="101"/>
      <c r="K28" s="67"/>
      <c r="L28" s="67"/>
      <c r="M28" s="67"/>
      <c r="N28" s="67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5"/>
      <c r="AM28" s="5"/>
      <c r="AN28" s="5"/>
      <c r="AO28" s="5"/>
      <c r="AP28" s="5"/>
      <c r="AQ28" s="258"/>
      <c r="AR28" s="258"/>
      <c r="AS28" s="258"/>
      <c r="AT28" s="258"/>
      <c r="AU28" s="258"/>
      <c r="AV28" s="91"/>
      <c r="AW28" s="91"/>
      <c r="AX28" s="91"/>
      <c r="AY28" s="91"/>
      <c r="AZ28" s="91"/>
    </row>
    <row r="29" spans="1:52" ht="37.5" customHeight="1" thickTop="1" x14ac:dyDescent="0.25">
      <c r="B29" s="14"/>
      <c r="C29" s="14"/>
      <c r="D29" s="14"/>
      <c r="E29" s="14"/>
      <c r="F29" s="14"/>
      <c r="G29" s="14"/>
      <c r="H29" s="14"/>
      <c r="I29" s="67"/>
      <c r="J29" s="102"/>
      <c r="K29" s="103"/>
      <c r="L29" s="103"/>
      <c r="M29" s="170" t="s">
        <v>20</v>
      </c>
      <c r="N29" s="171"/>
      <c r="O29" s="172"/>
      <c r="P29" s="103"/>
      <c r="Q29" s="104" t="s">
        <v>62</v>
      </c>
      <c r="R29" s="105" t="s">
        <v>37</v>
      </c>
      <c r="S29" s="106" t="s">
        <v>39</v>
      </c>
      <c r="T29" s="106" t="s">
        <v>40</v>
      </c>
      <c r="U29" s="173" t="s">
        <v>63</v>
      </c>
      <c r="V29" s="174"/>
      <c r="W29" s="174"/>
      <c r="X29" s="174"/>
      <c r="Y29" s="173" t="s">
        <v>64</v>
      </c>
      <c r="Z29" s="174"/>
      <c r="AA29" s="174"/>
      <c r="AB29" s="105" t="s">
        <v>58</v>
      </c>
      <c r="AC29" s="105" t="s">
        <v>49</v>
      </c>
      <c r="AD29" s="105" t="s">
        <v>50</v>
      </c>
      <c r="AE29" s="106" t="s">
        <v>0</v>
      </c>
      <c r="AF29" s="107" t="s">
        <v>1</v>
      </c>
      <c r="AG29" s="48"/>
      <c r="AH29" s="48"/>
      <c r="AI29" s="48"/>
      <c r="AJ29" s="48"/>
      <c r="AM29" s="5"/>
      <c r="AN29" s="5"/>
      <c r="AO29" s="5"/>
      <c r="AP29" s="5"/>
      <c r="AQ29" s="258"/>
      <c r="AR29" s="258"/>
      <c r="AS29" s="258"/>
      <c r="AT29" s="258"/>
      <c r="AU29" s="258"/>
      <c r="AV29" s="91"/>
      <c r="AW29" s="91"/>
      <c r="AX29" s="91"/>
      <c r="AY29" s="91"/>
      <c r="AZ29" s="91"/>
    </row>
    <row r="30" spans="1:52" ht="12.9" customHeight="1" x14ac:dyDescent="0.25">
      <c r="B30" s="14"/>
      <c r="C30" s="27"/>
      <c r="D30" s="27"/>
      <c r="E30" s="175"/>
      <c r="F30" s="164"/>
      <c r="G30" s="164"/>
      <c r="H30" s="164"/>
      <c r="I30" s="164"/>
      <c r="J30" s="164"/>
      <c r="K30" s="5"/>
      <c r="L30" s="5"/>
      <c r="M30" s="108"/>
      <c r="N30" s="103"/>
      <c r="O30" s="109"/>
      <c r="P30" s="103"/>
      <c r="Q30" s="158">
        <f>+AF19</f>
        <v>120</v>
      </c>
      <c r="R30" s="146">
        <f>+ROUND(Q19-(+Q19*$AN$20+Q19*$AN$21),2)</f>
        <v>0</v>
      </c>
      <c r="S30" s="146">
        <f>+R19</f>
        <v>100</v>
      </c>
      <c r="T30" s="146">
        <f>+S19</f>
        <v>0</v>
      </c>
      <c r="U30" s="146">
        <f>+ROUND(T19-(+T19*$AO$20+T19*$AO$21),2)</f>
        <v>0</v>
      </c>
      <c r="V30" s="146"/>
      <c r="W30" s="146"/>
      <c r="X30" s="146"/>
      <c r="Y30" s="146">
        <f>ROUND(+Y19-(+Y19*$AO$20+Y19*$AO$21),2)</f>
        <v>0</v>
      </c>
      <c r="Z30" s="146"/>
      <c r="AA30" s="146"/>
      <c r="AB30" s="146">
        <f>ROUND(+(AC19+AD19+AE19) -(AC19+AD19+AE19)*$AP$20-(AC19+AD19+AE19)*$AP$21,2)</f>
        <v>18.62</v>
      </c>
      <c r="AC30" s="146">
        <f>ROUND(+AI19,2)</f>
        <v>0.38</v>
      </c>
      <c r="AD30" s="146">
        <f>+ROUND(AJ19+(Q30-SUM(R30:AC30)-AJ19),2)</f>
        <v>1</v>
      </c>
      <c r="AE30" s="148">
        <f>SUM(R30:AB31)</f>
        <v>118.62</v>
      </c>
      <c r="AF30" s="150"/>
      <c r="AG30" s="48"/>
      <c r="AH30" s="48"/>
      <c r="AI30" s="48"/>
      <c r="AJ30" s="48"/>
      <c r="AM30" s="5"/>
      <c r="AN30" s="5"/>
      <c r="AO30" s="5"/>
      <c r="AP30" s="5"/>
      <c r="AQ30" s="258"/>
      <c r="AR30" s="258"/>
      <c r="AS30" s="258"/>
      <c r="AT30" s="258"/>
      <c r="AU30" s="258"/>
      <c r="AV30" s="91"/>
      <c r="AW30" s="91"/>
      <c r="AX30" s="91"/>
      <c r="AY30" s="91"/>
      <c r="AZ30" s="91"/>
    </row>
    <row r="31" spans="1:52" ht="12.9" customHeight="1" x14ac:dyDescent="0.25">
      <c r="A31" s="14"/>
      <c r="B31" s="110" t="s">
        <v>2</v>
      </c>
      <c r="C31" s="27"/>
      <c r="D31" s="27"/>
      <c r="E31" s="154"/>
      <c r="F31" s="154"/>
      <c r="G31" s="154"/>
      <c r="H31" s="154"/>
      <c r="I31" s="154"/>
      <c r="J31" s="154"/>
      <c r="K31" s="5"/>
      <c r="L31" s="5"/>
      <c r="M31" s="111" t="s">
        <v>3</v>
      </c>
      <c r="N31" s="156"/>
      <c r="O31" s="157"/>
      <c r="P31" s="112"/>
      <c r="Q31" s="159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9"/>
      <c r="AF31" s="151"/>
      <c r="AG31" s="48"/>
      <c r="AH31" s="48"/>
      <c r="AI31" s="48"/>
      <c r="AJ31" s="48"/>
      <c r="AM31" s="5"/>
      <c r="AN31" s="5"/>
      <c r="AO31" s="5"/>
      <c r="AP31" s="5"/>
      <c r="AQ31" s="258"/>
      <c r="AR31" s="258"/>
      <c r="AS31" s="258"/>
      <c r="AT31" s="258"/>
      <c r="AU31" s="258"/>
      <c r="AV31" s="91"/>
      <c r="AW31" s="91"/>
      <c r="AX31" s="91"/>
      <c r="AY31" s="91"/>
      <c r="AZ31" s="91"/>
    </row>
    <row r="32" spans="1:52" ht="12.9" customHeight="1" x14ac:dyDescent="0.25">
      <c r="B32" s="14"/>
      <c r="C32" s="14"/>
      <c r="D32" s="14"/>
      <c r="E32" s="143"/>
      <c r="F32" s="144"/>
      <c r="G32" s="144"/>
      <c r="H32" s="144"/>
      <c r="I32" s="144"/>
      <c r="J32" s="144"/>
      <c r="K32" s="5"/>
      <c r="L32" s="5"/>
      <c r="M32" s="111"/>
      <c r="N32" s="113"/>
      <c r="O32" s="114"/>
      <c r="P32" s="51"/>
      <c r="Q32" s="158">
        <f>+AF20</f>
        <v>0</v>
      </c>
      <c r="R32" s="146">
        <f>+ROUND(Q20-(+Q20*$AN$20+Q20*$AN$21),2)</f>
        <v>0</v>
      </c>
      <c r="S32" s="146">
        <f>+R20</f>
        <v>0</v>
      </c>
      <c r="T32" s="146">
        <f>+S20</f>
        <v>0</v>
      </c>
      <c r="U32" s="146">
        <f>+ROUND(T20-(+T20*$AO$20+T20*$AO$21),2)</f>
        <v>0</v>
      </c>
      <c r="V32" s="146"/>
      <c r="W32" s="146"/>
      <c r="X32" s="146"/>
      <c r="Y32" s="146">
        <f>ROUND(+Y20-(+Y20*$AO$20+Y20*$AO$21),2)</f>
        <v>0</v>
      </c>
      <c r="Z32" s="146"/>
      <c r="AA32" s="146"/>
      <c r="AB32" s="146">
        <f>ROUND(+(AC20+AD20+AE20) -(AC20+AD20+AE20)*$AP$20-(AC20+AD20+AE20)*$AP$21,2)</f>
        <v>0</v>
      </c>
      <c r="AC32" s="146">
        <f>ROUND(+AI20,2)</f>
        <v>0</v>
      </c>
      <c r="AD32" s="146">
        <f>+ROUND(AJ20+(Q32-SUM(R32:AC32)-AJ20),2)</f>
        <v>0</v>
      </c>
      <c r="AE32" s="148">
        <f>SUM(R32:AB33)</f>
        <v>0</v>
      </c>
      <c r="AF32" s="150"/>
      <c r="AG32" s="48"/>
      <c r="AH32" s="48"/>
      <c r="AI32" s="48"/>
      <c r="AJ32" s="48"/>
      <c r="AM32" s="5"/>
      <c r="AN32" s="5"/>
      <c r="AO32" s="5"/>
      <c r="AP32" s="5"/>
      <c r="AQ32" s="258"/>
      <c r="AR32" s="258"/>
      <c r="AS32" s="258"/>
      <c r="AT32" s="258"/>
      <c r="AU32" s="258"/>
      <c r="AV32" s="91"/>
      <c r="AW32" s="91"/>
      <c r="AX32" s="91"/>
      <c r="AY32" s="91"/>
      <c r="AZ32" s="91"/>
    </row>
    <row r="33" spans="1:52" ht="12.9" customHeight="1" x14ac:dyDescent="0.25">
      <c r="A33" s="14"/>
      <c r="B33" s="14"/>
      <c r="C33" s="27"/>
      <c r="D33" s="27"/>
      <c r="E33" s="145"/>
      <c r="F33" s="145"/>
      <c r="G33" s="145"/>
      <c r="H33" s="145"/>
      <c r="I33" s="145"/>
      <c r="J33" s="145"/>
      <c r="K33" s="5"/>
      <c r="L33" s="5"/>
      <c r="M33" s="111" t="s">
        <v>4</v>
      </c>
      <c r="N33" s="156"/>
      <c r="O33" s="157"/>
      <c r="P33" s="51"/>
      <c r="Q33" s="159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9"/>
      <c r="AF33" s="151"/>
      <c r="AG33" s="48"/>
      <c r="AH33" s="48"/>
      <c r="AI33" s="48"/>
      <c r="AJ33" s="48"/>
      <c r="AM33" s="5"/>
      <c r="AN33" s="5"/>
      <c r="AO33" s="5"/>
      <c r="AP33" s="5"/>
      <c r="AQ33" s="258"/>
      <c r="AR33" s="258"/>
      <c r="AS33" s="258"/>
      <c r="AT33" s="258"/>
      <c r="AU33" s="258"/>
      <c r="AV33" s="91"/>
      <c r="AW33" s="91"/>
      <c r="AX33" s="91"/>
      <c r="AY33" s="91"/>
      <c r="AZ33" s="91"/>
    </row>
    <row r="34" spans="1:52" ht="12.9" customHeight="1" x14ac:dyDescent="0.25">
      <c r="B34" s="14"/>
      <c r="C34" s="14"/>
      <c r="D34" s="14"/>
      <c r="E34" s="165"/>
      <c r="F34" s="166"/>
      <c r="G34" s="166"/>
      <c r="H34" s="166"/>
      <c r="I34" s="166"/>
      <c r="J34" s="166"/>
      <c r="K34" s="5"/>
      <c r="L34" s="5"/>
      <c r="M34" s="115"/>
      <c r="N34" s="112"/>
      <c r="O34" s="116"/>
      <c r="P34" s="67"/>
      <c r="Q34" s="158">
        <f>+AF21</f>
        <v>0</v>
      </c>
      <c r="R34" s="146">
        <f>+ROUND(Q21-(+Q21*$AN$20+Q21*$AN$21),2)</f>
        <v>0</v>
      </c>
      <c r="S34" s="146">
        <f>+R21</f>
        <v>0</v>
      </c>
      <c r="T34" s="146">
        <f>+S21</f>
        <v>0</v>
      </c>
      <c r="U34" s="146">
        <f>+ROUND(T21-(+T21*$AO$20+T21*$AO$21),2)</f>
        <v>0</v>
      </c>
      <c r="V34" s="146"/>
      <c r="W34" s="146"/>
      <c r="X34" s="146"/>
      <c r="Y34" s="146">
        <f>ROUND(+Y21-(+Y21*$AO$20+Y21*$AO$21),2)</f>
        <v>0</v>
      </c>
      <c r="Z34" s="146"/>
      <c r="AA34" s="146"/>
      <c r="AB34" s="146">
        <f>ROUND(+(AC21+AD21+AE21) -(AC21+AD21+AE21)*$AP$20-(AC21+AD21+AE21)*$AP$21,2)</f>
        <v>0</v>
      </c>
      <c r="AC34" s="146">
        <f>ROUND(+AI21,2)</f>
        <v>0</v>
      </c>
      <c r="AD34" s="146">
        <f>+ROUND(AJ21+(Q34-SUM(R34:AC34)-AJ21),2)</f>
        <v>0</v>
      </c>
      <c r="AE34" s="148">
        <f>SUM(R34:AB35)</f>
        <v>0</v>
      </c>
      <c r="AF34" s="150"/>
      <c r="AG34" s="48"/>
      <c r="AH34" s="48"/>
      <c r="AI34" s="48"/>
      <c r="AJ34" s="48"/>
      <c r="AM34" s="5"/>
      <c r="AN34" s="5"/>
      <c r="AO34" s="5"/>
      <c r="AP34" s="5"/>
      <c r="AQ34" s="258"/>
      <c r="AR34" s="258"/>
      <c r="AS34" s="258"/>
      <c r="AT34" s="258"/>
      <c r="AU34" s="258"/>
      <c r="AV34" s="91"/>
      <c r="AW34" s="91"/>
      <c r="AX34" s="91"/>
      <c r="AY34" s="91"/>
      <c r="AZ34" s="91"/>
    </row>
    <row r="35" spans="1:52" ht="22.2" customHeight="1" x14ac:dyDescent="0.25">
      <c r="A35" s="43"/>
      <c r="B35" s="5"/>
      <c r="C35" s="5"/>
      <c r="D35" s="5"/>
      <c r="E35" s="167"/>
      <c r="F35" s="167"/>
      <c r="G35" s="167"/>
      <c r="H35" s="167"/>
      <c r="I35" s="167"/>
      <c r="J35" s="167"/>
      <c r="K35" s="5"/>
      <c r="L35" s="5"/>
      <c r="M35" s="117" t="s">
        <v>5</v>
      </c>
      <c r="N35" s="156"/>
      <c r="O35" s="157"/>
      <c r="P35" s="112"/>
      <c r="Q35" s="159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9"/>
      <c r="AF35" s="151"/>
      <c r="AG35" s="48"/>
      <c r="AH35" s="48"/>
      <c r="AI35" s="48"/>
      <c r="AJ35" s="48"/>
      <c r="AM35" s="5"/>
      <c r="AN35" s="5"/>
      <c r="AO35" s="5"/>
      <c r="AP35" s="5"/>
      <c r="AQ35" s="258"/>
      <c r="AR35" s="258"/>
      <c r="AS35" s="258"/>
      <c r="AT35" s="258"/>
      <c r="AU35" s="258"/>
      <c r="AV35" s="91"/>
      <c r="AW35" s="91"/>
      <c r="AX35" s="91"/>
      <c r="AY35" s="91"/>
      <c r="AZ35" s="91"/>
    </row>
    <row r="36" spans="1:52" ht="12.9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115"/>
      <c r="N36" s="112"/>
      <c r="O36" s="116"/>
      <c r="P36" s="67"/>
      <c r="Q36" s="158">
        <f>+AF22</f>
        <v>0</v>
      </c>
      <c r="R36" s="146">
        <f>+ROUND(Q22-(+Q22*$AN$20+Q22*$AN$21),2)</f>
        <v>0</v>
      </c>
      <c r="S36" s="146">
        <f>+R22</f>
        <v>0</v>
      </c>
      <c r="T36" s="146">
        <f>+S22</f>
        <v>0</v>
      </c>
      <c r="U36" s="146">
        <f>+ROUND(T22-(+T22*$AO$20+T22*$AO$21),2)</f>
        <v>0</v>
      </c>
      <c r="V36" s="146"/>
      <c r="W36" s="146"/>
      <c r="X36" s="146"/>
      <c r="Y36" s="146">
        <f>ROUND(+Y22-(+Y22*$AO$20+Y22*$AO$21),2)</f>
        <v>0</v>
      </c>
      <c r="Z36" s="146"/>
      <c r="AA36" s="146"/>
      <c r="AB36" s="146">
        <f>ROUND(+(AC22+AD22+AE22) -(AC22+AD22+AE22)*$AP$20-(AC22+AD22+AE22)*$AP$21,2)</f>
        <v>0</v>
      </c>
      <c r="AC36" s="146">
        <f>ROUND(+AI22,2)</f>
        <v>0</v>
      </c>
      <c r="AD36" s="146">
        <f>+ROUND(AJ22+(Q36-SUM(R36:AC36)-AJ22),2)</f>
        <v>0</v>
      </c>
      <c r="AE36" s="148">
        <f>SUM(R36:AB37)</f>
        <v>0</v>
      </c>
      <c r="AF36" s="150"/>
      <c r="AG36" s="48"/>
      <c r="AH36" s="48"/>
      <c r="AI36" s="48"/>
      <c r="AJ36" s="48"/>
      <c r="AM36" s="5"/>
      <c r="AN36" s="5"/>
      <c r="AO36" s="5"/>
      <c r="AP36" s="5"/>
      <c r="AQ36" s="258"/>
      <c r="AR36" s="258"/>
      <c r="AS36" s="258"/>
      <c r="AT36" s="258"/>
      <c r="AU36" s="258"/>
      <c r="AV36" s="91"/>
      <c r="AW36" s="91"/>
      <c r="AX36" s="91"/>
      <c r="AY36" s="91"/>
      <c r="AZ36" s="91"/>
    </row>
    <row r="37" spans="1:52" ht="12.9" customHeight="1" x14ac:dyDescent="0.25">
      <c r="K37" s="5"/>
      <c r="L37" s="5"/>
      <c r="M37" s="117" t="s">
        <v>6</v>
      </c>
      <c r="N37" s="156"/>
      <c r="O37" s="157"/>
      <c r="P37" s="112"/>
      <c r="Q37" s="159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9"/>
      <c r="AF37" s="151"/>
      <c r="AG37" s="48"/>
      <c r="AH37" s="48"/>
      <c r="AI37" s="48"/>
      <c r="AJ37" s="48"/>
      <c r="AM37" s="5"/>
      <c r="AN37" s="5"/>
      <c r="AO37" s="5"/>
      <c r="AP37" s="5"/>
      <c r="AQ37" s="258"/>
      <c r="AR37" s="258"/>
      <c r="AS37" s="258"/>
      <c r="AT37" s="258"/>
      <c r="AU37" s="258"/>
      <c r="AV37" s="91"/>
      <c r="AW37" s="91"/>
      <c r="AX37" s="91"/>
      <c r="AY37" s="91"/>
      <c r="AZ37" s="91"/>
    </row>
    <row r="38" spans="1:52" ht="12.9" customHeight="1" x14ac:dyDescent="0.25">
      <c r="F38" s="43"/>
      <c r="G38" s="5"/>
      <c r="H38" s="5"/>
      <c r="J38" s="43"/>
      <c r="K38" s="5"/>
      <c r="L38" s="5"/>
      <c r="M38" s="117"/>
      <c r="N38" s="118"/>
      <c r="O38" s="114"/>
      <c r="P38" s="51"/>
      <c r="Q38" s="158">
        <f>+AF23</f>
        <v>0</v>
      </c>
      <c r="R38" s="146">
        <f>+ROUND(Q23-(+Q23*$AN$20+Q23*$AN$21),2)</f>
        <v>0</v>
      </c>
      <c r="S38" s="146">
        <f>+R23</f>
        <v>0</v>
      </c>
      <c r="T38" s="146">
        <f>+S23</f>
        <v>0</v>
      </c>
      <c r="U38" s="146">
        <f>+ROUND(T23-(+T23*$AO$20+T23*$AO$21),2)</f>
        <v>0</v>
      </c>
      <c r="V38" s="146"/>
      <c r="W38" s="146"/>
      <c r="X38" s="146"/>
      <c r="Y38" s="146">
        <f>ROUND(+Y23-(+Y23*$AO$20+Y23*$AO$21),2)</f>
        <v>0</v>
      </c>
      <c r="Z38" s="146"/>
      <c r="AA38" s="146"/>
      <c r="AB38" s="146">
        <f>ROUND(+(AC23+AD23+AE23) -(AC23+AD23+AE23)*$AP$20-(AC23+AD23+AE23)*$AP$21,2)</f>
        <v>0</v>
      </c>
      <c r="AC38" s="146">
        <f>ROUND(+AI23,2)</f>
        <v>0</v>
      </c>
      <c r="AD38" s="146">
        <f>+ROUND(AJ23+(Q38-SUM(R38:AC38)-AJ23),2)</f>
        <v>0</v>
      </c>
      <c r="AE38" s="148">
        <f>SUM(R38:AB39)</f>
        <v>0</v>
      </c>
      <c r="AF38" s="150"/>
      <c r="AG38" s="48"/>
      <c r="AH38" s="48"/>
      <c r="AI38" s="48"/>
      <c r="AJ38" s="48"/>
      <c r="AM38" s="5"/>
      <c r="AN38" s="5"/>
      <c r="AO38" s="5"/>
      <c r="AP38" s="5"/>
      <c r="AQ38" s="258"/>
      <c r="AR38" s="258"/>
      <c r="AS38" s="258"/>
      <c r="AT38" s="258"/>
      <c r="AU38" s="258"/>
      <c r="AV38" s="91"/>
      <c r="AW38" s="91"/>
      <c r="AX38" s="91"/>
      <c r="AY38" s="91"/>
      <c r="AZ38" s="91"/>
    </row>
    <row r="39" spans="1:52" ht="12.9" customHeight="1" x14ac:dyDescent="0.25">
      <c r="L39" s="119"/>
      <c r="M39" s="117" t="s">
        <v>7</v>
      </c>
      <c r="N39" s="156"/>
      <c r="O39" s="157"/>
      <c r="P39" s="112"/>
      <c r="Q39" s="159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9"/>
      <c r="AF39" s="151"/>
      <c r="AG39" s="48"/>
      <c r="AH39" s="48"/>
      <c r="AI39" s="48"/>
      <c r="AJ39" s="48"/>
      <c r="AM39" s="5"/>
      <c r="AN39" s="5"/>
      <c r="AO39" s="5"/>
      <c r="AP39" s="5"/>
      <c r="AQ39" s="258"/>
      <c r="AR39" s="258"/>
      <c r="AS39" s="258"/>
      <c r="AT39" s="258"/>
      <c r="AU39" s="258"/>
      <c r="AV39" s="91"/>
      <c r="AW39" s="91"/>
      <c r="AX39" s="91"/>
      <c r="AY39" s="91"/>
      <c r="AZ39" s="91"/>
    </row>
    <row r="40" spans="1:52" ht="12.9" customHeight="1" x14ac:dyDescent="0.25">
      <c r="F40" s="160"/>
      <c r="G40" s="161"/>
      <c r="H40" s="161"/>
      <c r="J40" s="163"/>
      <c r="K40" s="164"/>
      <c r="L40" s="5"/>
      <c r="M40" s="120"/>
      <c r="N40" s="121"/>
      <c r="O40" s="122"/>
      <c r="P40" s="67"/>
      <c r="Q40" s="158">
        <f>+AF24</f>
        <v>0</v>
      </c>
      <c r="R40" s="146">
        <f>+ROUND(Q24-(+Q24*$AN$20+Q24*$AN$21),2)</f>
        <v>0</v>
      </c>
      <c r="S40" s="146">
        <f>+R24</f>
        <v>0</v>
      </c>
      <c r="T40" s="146">
        <f>+S24</f>
        <v>0</v>
      </c>
      <c r="U40" s="146">
        <f>+ROUND(T24-(+T24*$AO$20+T24*$AO$21),2)</f>
        <v>0</v>
      </c>
      <c r="V40" s="146"/>
      <c r="W40" s="146"/>
      <c r="X40" s="146"/>
      <c r="Y40" s="146">
        <f>ROUND(+Y24-(+Y24*$AO$20+Y24*$AO$21),2)</f>
        <v>0</v>
      </c>
      <c r="Z40" s="146"/>
      <c r="AA40" s="146"/>
      <c r="AB40" s="146">
        <f>ROUND(+(AC24+AD24+AE24) -(AC24+AD24+AE24)*$AP$20-(AC24+AD24+AE24)*$AP$21,2)</f>
        <v>0</v>
      </c>
      <c r="AC40" s="146">
        <f>ROUND(+AI24,2)</f>
        <v>0</v>
      </c>
      <c r="AD40" s="146">
        <f>+ROUND(AJ24+(Q40-SUM(R40:AC40)-AJ24),2)</f>
        <v>0</v>
      </c>
      <c r="AE40" s="148">
        <f>SUM(R40:AB41)</f>
        <v>0</v>
      </c>
      <c r="AF40" s="150"/>
      <c r="AG40" s="48"/>
      <c r="AH40" s="48"/>
      <c r="AI40" s="48"/>
      <c r="AJ40" s="48"/>
      <c r="AM40" s="5"/>
      <c r="AN40" s="5"/>
      <c r="AO40" s="5"/>
      <c r="AP40" s="5"/>
      <c r="AQ40" s="258"/>
      <c r="AR40" s="258"/>
      <c r="AS40" s="258"/>
      <c r="AT40" s="258"/>
      <c r="AU40" s="258"/>
      <c r="AV40" s="91"/>
      <c r="AW40" s="91"/>
      <c r="AX40" s="91"/>
      <c r="AY40" s="91"/>
      <c r="AZ40" s="91"/>
    </row>
    <row r="41" spans="1:52" ht="12.9" customHeight="1" x14ac:dyDescent="0.25">
      <c r="A41" s="110" t="s">
        <v>8</v>
      </c>
      <c r="B41" s="123"/>
      <c r="C41" s="51"/>
      <c r="D41" s="51"/>
      <c r="E41" s="51"/>
      <c r="F41" s="162"/>
      <c r="G41" s="162"/>
      <c r="H41" s="162"/>
      <c r="I41" s="102" t="s">
        <v>9</v>
      </c>
      <c r="J41" s="154"/>
      <c r="K41" s="154"/>
      <c r="L41" s="5"/>
      <c r="M41" s="117" t="s">
        <v>10</v>
      </c>
      <c r="N41" s="156"/>
      <c r="O41" s="157"/>
      <c r="P41" s="112"/>
      <c r="Q41" s="159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9"/>
      <c r="AF41" s="151"/>
      <c r="AG41" s="48"/>
      <c r="AH41" s="48"/>
      <c r="AI41" s="48"/>
      <c r="AJ41" s="48"/>
      <c r="AM41" s="5"/>
      <c r="AN41" s="5"/>
      <c r="AO41" s="5"/>
      <c r="AP41" s="5"/>
      <c r="AQ41" s="258"/>
      <c r="AR41" s="258"/>
      <c r="AS41" s="258"/>
      <c r="AT41" s="258"/>
      <c r="AU41" s="258"/>
      <c r="AV41" s="6"/>
      <c r="AW41" s="6"/>
      <c r="AX41" s="6"/>
      <c r="AY41" s="6"/>
      <c r="AZ41" s="6"/>
    </row>
    <row r="42" spans="1:52" ht="12.9" customHeight="1" x14ac:dyDescent="0.25">
      <c r="A42" s="124"/>
      <c r="B42" s="5"/>
      <c r="C42" s="5"/>
      <c r="D42" s="5"/>
      <c r="E42" s="5"/>
      <c r="F42" s="5"/>
      <c r="G42" s="5"/>
      <c r="H42" s="5"/>
      <c r="I42" s="5"/>
      <c r="J42" s="5"/>
      <c r="K42" s="5"/>
      <c r="L42" s="119"/>
      <c r="M42" s="120"/>
      <c r="N42" s="125"/>
      <c r="O42" s="126"/>
      <c r="P42" s="67"/>
      <c r="Q42" s="158">
        <f>+AF25</f>
        <v>0</v>
      </c>
      <c r="R42" s="146">
        <f>+ROUND(Q25-(+Q25*$AN$20+Q25*$AN$21),2)</f>
        <v>0</v>
      </c>
      <c r="S42" s="146">
        <f>+R25</f>
        <v>0</v>
      </c>
      <c r="T42" s="146">
        <f>+S25</f>
        <v>0</v>
      </c>
      <c r="U42" s="146">
        <f>+ROUND(T25-(+T25*$AO$20+T25*$AO$21),2)</f>
        <v>0</v>
      </c>
      <c r="V42" s="146"/>
      <c r="W42" s="146"/>
      <c r="X42" s="146"/>
      <c r="Y42" s="146">
        <f>ROUND(+Y25-(+Y25*$AO$20+Y25*$AO$21),2)</f>
        <v>0</v>
      </c>
      <c r="Z42" s="146"/>
      <c r="AA42" s="146"/>
      <c r="AB42" s="146">
        <f>ROUND(+(AC25+AD25+AE25) -(AC25+AD25+AE25)*$AP$20-(AC25+AD25+AE25)*$AP$21,2)</f>
        <v>0</v>
      </c>
      <c r="AC42" s="146">
        <f>ROUND(+AI25,2)</f>
        <v>0</v>
      </c>
      <c r="AD42" s="146">
        <f>+ROUND(AJ25+(Q42-SUM(R42:AC42)-AJ25),2)</f>
        <v>0</v>
      </c>
      <c r="AE42" s="148">
        <f>SUM(R42:AB43)</f>
        <v>0</v>
      </c>
      <c r="AF42" s="150"/>
      <c r="AG42" s="48"/>
      <c r="AH42" s="48"/>
      <c r="AI42" s="48"/>
      <c r="AJ42" s="48"/>
      <c r="AM42" s="5"/>
      <c r="AN42" s="5"/>
      <c r="AO42" s="5"/>
      <c r="AP42" s="5"/>
      <c r="AQ42" s="258"/>
      <c r="AR42" s="258"/>
      <c r="AS42" s="258"/>
      <c r="AT42" s="258"/>
      <c r="AU42" s="258"/>
      <c r="AV42" s="6"/>
      <c r="AW42" s="6"/>
      <c r="AX42" s="6"/>
      <c r="AY42" s="6"/>
      <c r="AZ42" s="6"/>
    </row>
    <row r="43" spans="1:52" ht="9.9" customHeight="1" x14ac:dyDescent="0.25">
      <c r="A43" s="5"/>
      <c r="B43" s="5"/>
      <c r="C43" s="5"/>
      <c r="D43" s="5"/>
      <c r="E43" s="5"/>
      <c r="F43" s="43"/>
      <c r="G43" s="5"/>
      <c r="H43" s="5"/>
      <c r="I43" s="5"/>
      <c r="J43" s="5"/>
      <c r="K43" s="5"/>
      <c r="M43" s="120"/>
      <c r="N43" s="125"/>
      <c r="O43" s="126"/>
      <c r="P43" s="67"/>
      <c r="Q43" s="159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9"/>
      <c r="AF43" s="151"/>
      <c r="AG43" s="48"/>
      <c r="AH43" s="48"/>
      <c r="AI43" s="48"/>
      <c r="AJ43" s="48"/>
      <c r="AM43" s="5"/>
      <c r="AN43" s="5"/>
      <c r="AO43" s="5"/>
      <c r="AP43" s="5"/>
      <c r="AQ43" s="258"/>
      <c r="AR43" s="258"/>
      <c r="AS43" s="258"/>
      <c r="AT43" s="258"/>
      <c r="AU43" s="258"/>
      <c r="AV43" s="6"/>
      <c r="AW43" s="6"/>
      <c r="AX43" s="6"/>
      <c r="AY43" s="6"/>
      <c r="AZ43" s="6"/>
    </row>
    <row r="44" spans="1:52" ht="24.9" customHeight="1" thickBot="1" x14ac:dyDescent="0.35">
      <c r="A44" s="110" t="s">
        <v>11</v>
      </c>
      <c r="B44" s="51"/>
      <c r="C44" s="51"/>
      <c r="D44" s="51"/>
      <c r="E44" s="51"/>
      <c r="F44" s="152"/>
      <c r="G44" s="152"/>
      <c r="H44" s="152"/>
      <c r="I44" s="102" t="s">
        <v>9</v>
      </c>
      <c r="J44" s="153"/>
      <c r="K44" s="154"/>
      <c r="M44" s="127"/>
      <c r="N44" s="128"/>
      <c r="O44" s="129"/>
      <c r="P44" s="51"/>
      <c r="Q44" s="130">
        <f>SUM(Q30:Q42)</f>
        <v>120</v>
      </c>
      <c r="R44" s="131">
        <f>SUM(R30:R42)</f>
        <v>0</v>
      </c>
      <c r="S44" s="131">
        <f>SUM(S30:S42)</f>
        <v>100</v>
      </c>
      <c r="T44" s="131">
        <f>SUM(T30:T42)</f>
        <v>0</v>
      </c>
      <c r="U44" s="155">
        <f>SUM(U30:U42)</f>
        <v>0</v>
      </c>
      <c r="V44" s="155"/>
      <c r="W44" s="155"/>
      <c r="X44" s="155"/>
      <c r="Y44" s="155">
        <f>SUM(Y30:Y42)</f>
        <v>0</v>
      </c>
      <c r="Z44" s="155"/>
      <c r="AA44" s="155"/>
      <c r="AB44" s="131">
        <f>SUM(AB30:AB42)</f>
        <v>18.62</v>
      </c>
      <c r="AC44" s="131">
        <f>SUM(AC30:AC42)</f>
        <v>0.38</v>
      </c>
      <c r="AD44" s="131">
        <f>SUM(AD30:AD42)</f>
        <v>1</v>
      </c>
      <c r="AE44" s="131">
        <f>SUM(AE30:AE42)</f>
        <v>118.62</v>
      </c>
      <c r="AF44" s="132"/>
      <c r="AG44" s="48"/>
      <c r="AH44" s="48"/>
      <c r="AI44" s="48"/>
      <c r="AJ44" s="48"/>
      <c r="AM44" s="5"/>
      <c r="AN44" s="5"/>
      <c r="AO44" s="5"/>
      <c r="AP44" s="5"/>
      <c r="AQ44" s="258"/>
      <c r="AR44" s="258"/>
      <c r="AS44" s="258"/>
      <c r="AT44" s="258"/>
      <c r="AU44" s="258"/>
      <c r="AV44" s="6"/>
      <c r="AW44" s="6"/>
      <c r="AX44" s="6"/>
      <c r="AY44" s="6"/>
      <c r="AZ44" s="6"/>
    </row>
    <row r="45" spans="1:52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Q45" s="23"/>
      <c r="R45" s="23"/>
      <c r="S45" s="23"/>
      <c r="T45" s="23"/>
      <c r="U45" s="133"/>
      <c r="W45" s="23"/>
      <c r="X45" s="23"/>
      <c r="Y45" s="133"/>
      <c r="Z45" s="23"/>
      <c r="AA45" s="23"/>
      <c r="AG45" s="48"/>
      <c r="AH45" s="48"/>
      <c r="AI45" s="48"/>
      <c r="AJ45" s="48"/>
      <c r="AL45" s="5"/>
      <c r="AM45" s="5"/>
      <c r="AN45" s="5"/>
      <c r="AO45" s="5"/>
      <c r="AP45" s="5"/>
      <c r="AQ45" s="258"/>
      <c r="AR45" s="258"/>
      <c r="AS45" s="258"/>
      <c r="AT45" s="258"/>
      <c r="AU45" s="258"/>
      <c r="AV45" s="6"/>
      <c r="AW45" s="6"/>
      <c r="AX45" s="6"/>
      <c r="AY45" s="6"/>
      <c r="AZ45" s="6"/>
    </row>
    <row r="46" spans="1:52" ht="27" customHeight="1" x14ac:dyDescent="0.35">
      <c r="C46" s="134"/>
      <c r="D46" s="134"/>
      <c r="E46" s="134"/>
      <c r="F46" s="134"/>
      <c r="G46" s="134"/>
      <c r="Q46" s="133"/>
      <c r="R46" s="133"/>
      <c r="S46" s="133"/>
      <c r="T46" s="133"/>
      <c r="U46" s="133"/>
      <c r="V46" s="133"/>
      <c r="W46" s="133"/>
      <c r="X46" s="133"/>
      <c r="Y46" s="135"/>
      <c r="Z46" s="135"/>
      <c r="AA46" s="135"/>
      <c r="AB46" s="133"/>
      <c r="AC46" s="133"/>
      <c r="AD46" s="133"/>
      <c r="AE46" s="135"/>
      <c r="AF46" s="5"/>
      <c r="AG46" s="48"/>
      <c r="AH46" s="48"/>
      <c r="AI46" s="48"/>
      <c r="AJ46" s="48"/>
      <c r="AK46" s="5"/>
      <c r="AL46" s="5"/>
      <c r="AM46" s="5"/>
      <c r="AN46" s="5"/>
      <c r="AO46" s="5"/>
      <c r="AP46" s="5"/>
      <c r="AQ46" s="258"/>
      <c r="AR46" s="258"/>
      <c r="AS46" s="258"/>
      <c r="AT46" s="258"/>
      <c r="AU46" s="258"/>
      <c r="AV46" s="6"/>
      <c r="AW46" s="6"/>
      <c r="AX46" s="6"/>
      <c r="AY46" s="6"/>
      <c r="AZ46" s="6"/>
    </row>
    <row r="47" spans="1:52" ht="20.399999999999999" x14ac:dyDescent="0.35">
      <c r="B47" s="134"/>
      <c r="C47" s="134"/>
      <c r="D47" s="134"/>
      <c r="E47" s="134"/>
      <c r="F47" s="134"/>
      <c r="G47" s="134"/>
      <c r="H47" s="5"/>
      <c r="I47" s="5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7"/>
      <c r="AC47" s="137"/>
      <c r="AD47" s="137"/>
      <c r="AE47" s="138"/>
      <c r="AF47" s="5"/>
      <c r="AG47" s="48"/>
      <c r="AH47" s="48"/>
      <c r="AI47" s="48"/>
      <c r="AJ47" s="48"/>
      <c r="AK47" s="5"/>
      <c r="AL47" s="5"/>
      <c r="AM47" s="5"/>
      <c r="AN47" s="5"/>
      <c r="AO47" s="5"/>
      <c r="AP47" s="5"/>
      <c r="AQ47" s="258"/>
      <c r="AR47" s="258"/>
      <c r="AS47" s="258"/>
      <c r="AT47" s="258"/>
      <c r="AU47" s="258"/>
      <c r="AV47" s="6"/>
      <c r="AW47" s="6"/>
      <c r="AX47" s="6"/>
      <c r="AY47" s="6"/>
      <c r="AZ47" s="6"/>
    </row>
    <row r="48" spans="1:52" ht="20.399999999999999" x14ac:dyDescent="0.35">
      <c r="B48" s="134"/>
      <c r="C48" s="134"/>
      <c r="D48" s="134"/>
      <c r="E48" s="134"/>
      <c r="F48" s="134"/>
      <c r="G48" s="134"/>
      <c r="H48" s="5"/>
      <c r="I48" s="5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7"/>
      <c r="AC48" s="137"/>
      <c r="AD48" s="137"/>
      <c r="AE48" s="138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258"/>
      <c r="AR48" s="258"/>
      <c r="AS48" s="258"/>
      <c r="AT48" s="258"/>
      <c r="AU48" s="258"/>
      <c r="AV48" s="6"/>
      <c r="AW48" s="6"/>
      <c r="AX48" s="6"/>
      <c r="AY48" s="6"/>
      <c r="AZ48" s="6"/>
    </row>
    <row r="49" spans="2:52" ht="20.399999999999999" x14ac:dyDescent="0.35">
      <c r="B49" s="134"/>
      <c r="C49" s="134"/>
      <c r="D49" s="134"/>
      <c r="E49" s="134"/>
      <c r="F49" s="134"/>
      <c r="G49" s="134"/>
      <c r="H49" s="5"/>
      <c r="I49" s="5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7"/>
      <c r="AC49" s="137"/>
      <c r="AD49" s="137"/>
      <c r="AE49" s="138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258"/>
      <c r="AR49" s="258"/>
      <c r="AS49" s="258"/>
      <c r="AT49" s="258"/>
      <c r="AU49" s="258"/>
      <c r="AV49" s="6"/>
      <c r="AW49" s="6"/>
      <c r="AX49" s="6"/>
      <c r="AY49" s="6"/>
      <c r="AZ49" s="6"/>
    </row>
    <row r="50" spans="2:52" x14ac:dyDescent="0.25">
      <c r="D50" s="5"/>
      <c r="E50" s="5"/>
      <c r="F50" s="5"/>
      <c r="G50" s="5"/>
      <c r="H50" s="5"/>
      <c r="I50" s="5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7"/>
      <c r="AC50" s="137"/>
      <c r="AD50" s="137"/>
      <c r="AE50" s="138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258"/>
      <c r="AR50" s="258"/>
      <c r="AS50" s="258"/>
      <c r="AT50" s="258"/>
      <c r="AU50" s="258"/>
      <c r="AV50" s="6"/>
      <c r="AW50" s="6"/>
      <c r="AX50" s="6"/>
      <c r="AY50" s="6"/>
      <c r="AZ50" s="6"/>
    </row>
    <row r="51" spans="2:52" x14ac:dyDescent="0.25">
      <c r="D51" s="5"/>
      <c r="E51" s="5"/>
      <c r="F51" s="5"/>
      <c r="G51" s="5"/>
      <c r="H51" s="5"/>
      <c r="I51" s="11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40"/>
      <c r="AC51" s="140"/>
      <c r="AD51" s="140"/>
      <c r="AE51" s="138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258"/>
      <c r="AR51" s="258"/>
      <c r="AS51" s="258"/>
      <c r="AT51" s="258"/>
      <c r="AU51" s="258"/>
      <c r="AV51" s="6"/>
      <c r="AW51" s="6"/>
      <c r="AX51" s="6"/>
      <c r="AY51" s="6"/>
      <c r="AZ51" s="6"/>
    </row>
    <row r="52" spans="2:52" x14ac:dyDescent="0.25">
      <c r="D52" s="5"/>
      <c r="E52" s="5"/>
      <c r="F52" s="5"/>
      <c r="G52" s="5"/>
      <c r="H52" s="5"/>
      <c r="I52" s="11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40"/>
      <c r="AC52" s="140"/>
      <c r="AD52" s="140"/>
      <c r="AE52" s="138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258"/>
      <c r="AR52" s="258"/>
      <c r="AS52" s="258"/>
      <c r="AT52" s="258"/>
      <c r="AU52" s="258"/>
      <c r="AV52" s="6"/>
      <c r="AW52" s="6"/>
      <c r="AX52" s="6"/>
      <c r="AY52" s="6"/>
      <c r="AZ52" s="6"/>
    </row>
    <row r="53" spans="2:52" x14ac:dyDescent="0.25">
      <c r="D53" s="6"/>
      <c r="E53" s="6"/>
      <c r="F53" s="6"/>
      <c r="G53" s="6"/>
      <c r="H53" s="6"/>
      <c r="I53" s="6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23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2:52" x14ac:dyDescent="0.25">
      <c r="O54" s="138"/>
      <c r="P54" s="138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2:52" x14ac:dyDescent="0.25"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2:52" x14ac:dyDescent="0.25">
      <c r="O56" s="138"/>
      <c r="P56" s="138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2:52" x14ac:dyDescent="0.25"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2:52" x14ac:dyDescent="0.2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2:52" x14ac:dyDescent="0.2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</row>
    <row r="60" spans="2:52" x14ac:dyDescent="0.2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2:52" x14ac:dyDescent="0.2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2:52" x14ac:dyDescent="0.2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2:52" x14ac:dyDescent="0.25"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2:52" x14ac:dyDescent="0.25"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</row>
    <row r="65" spans="4:52" x14ac:dyDescent="0.25"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</row>
    <row r="66" spans="4:52" x14ac:dyDescent="0.25"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</row>
    <row r="67" spans="4:52" x14ac:dyDescent="0.25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</row>
    <row r="68" spans="4:52" x14ac:dyDescent="0.25"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</row>
    <row r="69" spans="4:52" x14ac:dyDescent="0.25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</row>
    <row r="70" spans="4:52" x14ac:dyDescent="0.25"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</row>
    <row r="71" spans="4:52" x14ac:dyDescent="0.25"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</row>
    <row r="72" spans="4:52" x14ac:dyDescent="0.25"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</row>
    <row r="73" spans="4:52" x14ac:dyDescent="0.25"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</row>
    <row r="74" spans="4:52" x14ac:dyDescent="0.25"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</row>
    <row r="75" spans="4:52" x14ac:dyDescent="0.25"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</row>
    <row r="76" spans="4:52" x14ac:dyDescent="0.25"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</row>
    <row r="77" spans="4:52" x14ac:dyDescent="0.25"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</row>
    <row r="78" spans="4:52" x14ac:dyDescent="0.25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</row>
    <row r="79" spans="4:52" x14ac:dyDescent="0.25"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</row>
    <row r="80" spans="4:52" x14ac:dyDescent="0.25"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</row>
    <row r="81" spans="4:52" x14ac:dyDescent="0.25"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</row>
    <row r="82" spans="4:52" x14ac:dyDescent="0.25"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</row>
    <row r="83" spans="4:52" x14ac:dyDescent="0.25"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</row>
    <row r="84" spans="4:52" x14ac:dyDescent="0.25"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</row>
    <row r="85" spans="4:52" x14ac:dyDescent="0.25"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</row>
    <row r="86" spans="4:52" x14ac:dyDescent="0.25"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</row>
    <row r="87" spans="4:52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</row>
    <row r="88" spans="4:52" x14ac:dyDescent="0.25"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</row>
    <row r="89" spans="4:52" x14ac:dyDescent="0.25"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</row>
    <row r="90" spans="4:52" x14ac:dyDescent="0.25"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</row>
    <row r="91" spans="4:52" x14ac:dyDescent="0.25"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</row>
    <row r="92" spans="4:52" x14ac:dyDescent="0.25"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</row>
    <row r="93" spans="4:52" x14ac:dyDescent="0.25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</row>
    <row r="94" spans="4:52" x14ac:dyDescent="0.25"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</row>
    <row r="95" spans="4:52" x14ac:dyDescent="0.25"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</row>
    <row r="96" spans="4:52" x14ac:dyDescent="0.25"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</row>
    <row r="97" spans="4:52" x14ac:dyDescent="0.25"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</row>
    <row r="98" spans="4:52" x14ac:dyDescent="0.25"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</row>
    <row r="99" spans="4:52" x14ac:dyDescent="0.25"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</row>
    <row r="100" spans="4:52" x14ac:dyDescent="0.25"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</row>
    <row r="101" spans="4:52" x14ac:dyDescent="0.25"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</row>
    <row r="102" spans="4:52" x14ac:dyDescent="0.25"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</row>
    <row r="103" spans="4:52" x14ac:dyDescent="0.25"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</row>
    <row r="104" spans="4:52" x14ac:dyDescent="0.25"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</row>
    <row r="105" spans="4:52" x14ac:dyDescent="0.25"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</row>
    <row r="106" spans="4:52" x14ac:dyDescent="0.25"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</row>
    <row r="107" spans="4:52" x14ac:dyDescent="0.25"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</row>
    <row r="108" spans="4:52" x14ac:dyDescent="0.25"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</row>
    <row r="109" spans="4:52" x14ac:dyDescent="0.25"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</row>
    <row r="110" spans="4:52" x14ac:dyDescent="0.25"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</row>
    <row r="111" spans="4:52" x14ac:dyDescent="0.25"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</row>
    <row r="112" spans="4:52" x14ac:dyDescent="0.25"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</row>
    <row r="113" spans="4:52" x14ac:dyDescent="0.25"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</row>
    <row r="114" spans="4:52" x14ac:dyDescent="0.25"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</row>
    <row r="115" spans="4:52" x14ac:dyDescent="0.25"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</row>
    <row r="116" spans="4:52" x14ac:dyDescent="0.25"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</row>
    <row r="117" spans="4:52" x14ac:dyDescent="0.25"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</row>
    <row r="118" spans="4:52" x14ac:dyDescent="0.25"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</row>
    <row r="119" spans="4:52" x14ac:dyDescent="0.25"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</row>
    <row r="120" spans="4:52" x14ac:dyDescent="0.25"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</row>
    <row r="121" spans="4:52" x14ac:dyDescent="0.25"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</row>
    <row r="122" spans="4:52" x14ac:dyDescent="0.25"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</row>
    <row r="123" spans="4:52" x14ac:dyDescent="0.25"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</row>
    <row r="124" spans="4:52" x14ac:dyDescent="0.25"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</row>
    <row r="125" spans="4:52" x14ac:dyDescent="0.25"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</row>
    <row r="126" spans="4:52" x14ac:dyDescent="0.25"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</row>
    <row r="127" spans="4:52" x14ac:dyDescent="0.25"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</row>
    <row r="128" spans="4:52" x14ac:dyDescent="0.25"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</row>
    <row r="129" spans="4:52" x14ac:dyDescent="0.25"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</row>
    <row r="130" spans="4:52" x14ac:dyDescent="0.25"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</row>
    <row r="131" spans="4:52" x14ac:dyDescent="0.25"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</row>
    <row r="132" spans="4:52" x14ac:dyDescent="0.25"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</row>
    <row r="133" spans="4:52" x14ac:dyDescent="0.25"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</row>
    <row r="134" spans="4:52" x14ac:dyDescent="0.25"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</row>
    <row r="135" spans="4:52" x14ac:dyDescent="0.25"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</row>
    <row r="136" spans="4:52" x14ac:dyDescent="0.25"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</row>
    <row r="137" spans="4:52" x14ac:dyDescent="0.25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</row>
    <row r="138" spans="4:52" x14ac:dyDescent="0.25"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</row>
    <row r="139" spans="4:52" x14ac:dyDescent="0.25"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</row>
    <row r="140" spans="4:52" x14ac:dyDescent="0.25"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</row>
    <row r="141" spans="4:52" x14ac:dyDescent="0.25"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</row>
    <row r="142" spans="4:52" x14ac:dyDescent="0.25"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</row>
    <row r="143" spans="4:52" x14ac:dyDescent="0.25"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</row>
    <row r="144" spans="4:52" x14ac:dyDescent="0.25"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</row>
    <row r="145" spans="4:52" x14ac:dyDescent="0.25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</row>
    <row r="146" spans="4:52" x14ac:dyDescent="0.25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</row>
    <row r="147" spans="4:52" x14ac:dyDescent="0.25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</row>
    <row r="148" spans="4:52" x14ac:dyDescent="0.25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</row>
    <row r="149" spans="4:52" x14ac:dyDescent="0.25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</row>
    <row r="150" spans="4:52" x14ac:dyDescent="0.25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</row>
    <row r="151" spans="4:52" x14ac:dyDescent="0.25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</row>
    <row r="152" spans="4:52" x14ac:dyDescent="0.25"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</row>
    <row r="153" spans="4:52" x14ac:dyDescent="0.25"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</row>
    <row r="154" spans="4:52" x14ac:dyDescent="0.25"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</row>
    <row r="155" spans="4:52" x14ac:dyDescent="0.25"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</row>
    <row r="156" spans="4:52" x14ac:dyDescent="0.25"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</row>
    <row r="157" spans="4:52" x14ac:dyDescent="0.25"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</row>
    <row r="158" spans="4:52" x14ac:dyDescent="0.25"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</row>
    <row r="159" spans="4:52" x14ac:dyDescent="0.25"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</row>
    <row r="160" spans="4:52" x14ac:dyDescent="0.25"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</row>
    <row r="161" spans="4:52" x14ac:dyDescent="0.25"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</row>
    <row r="162" spans="4:52" x14ac:dyDescent="0.25"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</row>
    <row r="163" spans="4:52" x14ac:dyDescent="0.25"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</row>
    <row r="164" spans="4:52" x14ac:dyDescent="0.25"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</row>
    <row r="165" spans="4:52" x14ac:dyDescent="0.25"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</row>
    <row r="166" spans="4:52" x14ac:dyDescent="0.25"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</row>
    <row r="167" spans="4:52" x14ac:dyDescent="0.25"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</row>
    <row r="168" spans="4:52" x14ac:dyDescent="0.25"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</row>
    <row r="169" spans="4:52" x14ac:dyDescent="0.25"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</row>
    <row r="170" spans="4:52" x14ac:dyDescent="0.25"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</row>
    <row r="171" spans="4:52" x14ac:dyDescent="0.25"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</row>
    <row r="172" spans="4:52" x14ac:dyDescent="0.25"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</row>
    <row r="173" spans="4:52" x14ac:dyDescent="0.25"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</row>
    <row r="174" spans="4:52" x14ac:dyDescent="0.25"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</row>
    <row r="175" spans="4:52" x14ac:dyDescent="0.25"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</row>
    <row r="176" spans="4:52" x14ac:dyDescent="0.25"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</row>
    <row r="177" spans="4:52" x14ac:dyDescent="0.25"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</row>
    <row r="178" spans="4:52" x14ac:dyDescent="0.25"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</row>
    <row r="179" spans="4:52" x14ac:dyDescent="0.25"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</row>
    <row r="180" spans="4:52" x14ac:dyDescent="0.25"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</row>
    <row r="181" spans="4:52" x14ac:dyDescent="0.25"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</row>
    <row r="182" spans="4:52" x14ac:dyDescent="0.25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</row>
    <row r="183" spans="4:52" x14ac:dyDescent="0.25"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</row>
    <row r="184" spans="4:52" x14ac:dyDescent="0.25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</row>
    <row r="185" spans="4:52" x14ac:dyDescent="0.25"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</row>
    <row r="186" spans="4:52" x14ac:dyDescent="0.25"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</row>
    <row r="187" spans="4:52" x14ac:dyDescent="0.25"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</row>
    <row r="188" spans="4:52" x14ac:dyDescent="0.25"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</row>
    <row r="189" spans="4:52" x14ac:dyDescent="0.25"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</row>
    <row r="190" spans="4:52" x14ac:dyDescent="0.25"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</row>
    <row r="191" spans="4:52" x14ac:dyDescent="0.25"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</row>
    <row r="192" spans="4:52" x14ac:dyDescent="0.25"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</row>
    <row r="193" spans="4:52" x14ac:dyDescent="0.25"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</row>
    <row r="194" spans="4:52" x14ac:dyDescent="0.25"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</row>
    <row r="195" spans="4:52" x14ac:dyDescent="0.25"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</row>
    <row r="196" spans="4:52" x14ac:dyDescent="0.25"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</row>
    <row r="197" spans="4:52" x14ac:dyDescent="0.25"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</row>
    <row r="198" spans="4:52" x14ac:dyDescent="0.25"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</row>
    <row r="199" spans="4:52" x14ac:dyDescent="0.25"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</row>
    <row r="200" spans="4:52" x14ac:dyDescent="0.25"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</row>
    <row r="201" spans="4:52" x14ac:dyDescent="0.25"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</row>
    <row r="202" spans="4:52" x14ac:dyDescent="0.25"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</row>
    <row r="203" spans="4:52" x14ac:dyDescent="0.25"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</row>
    <row r="204" spans="4:52" x14ac:dyDescent="0.25"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</row>
    <row r="205" spans="4:52" x14ac:dyDescent="0.25"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</row>
    <row r="206" spans="4:52" x14ac:dyDescent="0.25"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</row>
    <row r="207" spans="4:52" x14ac:dyDescent="0.25"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</row>
    <row r="208" spans="4:52" x14ac:dyDescent="0.25"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</row>
    <row r="209" spans="4:52" x14ac:dyDescent="0.25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</row>
    <row r="210" spans="4:52" x14ac:dyDescent="0.25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</row>
    <row r="211" spans="4:52" x14ac:dyDescent="0.25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</row>
    <row r="212" spans="4:52" x14ac:dyDescent="0.25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</row>
    <row r="213" spans="4:52" x14ac:dyDescent="0.25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</row>
    <row r="214" spans="4:52" x14ac:dyDescent="0.25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</row>
    <row r="215" spans="4:52" x14ac:dyDescent="0.25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</row>
    <row r="216" spans="4:52" x14ac:dyDescent="0.25"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</row>
    <row r="217" spans="4:52" x14ac:dyDescent="0.25"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</row>
    <row r="218" spans="4:52" x14ac:dyDescent="0.25"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</row>
    <row r="219" spans="4:52" x14ac:dyDescent="0.25"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</row>
    <row r="220" spans="4:52" x14ac:dyDescent="0.25"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</row>
    <row r="221" spans="4:52" x14ac:dyDescent="0.25"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</row>
    <row r="222" spans="4:52" x14ac:dyDescent="0.25"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</row>
    <row r="223" spans="4:52" x14ac:dyDescent="0.25"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</row>
    <row r="224" spans="4:52" x14ac:dyDescent="0.25"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</row>
    <row r="225" spans="4:52" x14ac:dyDescent="0.25"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</row>
    <row r="226" spans="4:52" x14ac:dyDescent="0.25"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</row>
    <row r="227" spans="4:52" x14ac:dyDescent="0.25"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</row>
    <row r="228" spans="4:52" x14ac:dyDescent="0.25"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</row>
    <row r="229" spans="4:52" x14ac:dyDescent="0.25"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</row>
    <row r="230" spans="4:52" x14ac:dyDescent="0.25"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</row>
    <row r="231" spans="4:52" x14ac:dyDescent="0.25"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</row>
    <row r="232" spans="4:52" x14ac:dyDescent="0.25"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</row>
    <row r="233" spans="4:52" x14ac:dyDescent="0.25"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</row>
    <row r="234" spans="4:52" x14ac:dyDescent="0.25"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</row>
    <row r="235" spans="4:52" x14ac:dyDescent="0.25"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</row>
    <row r="236" spans="4:52" x14ac:dyDescent="0.25"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</row>
    <row r="237" spans="4:52" x14ac:dyDescent="0.25"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</row>
    <row r="238" spans="4:52" x14ac:dyDescent="0.25"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</row>
    <row r="239" spans="4:52" x14ac:dyDescent="0.25"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</row>
    <row r="240" spans="4:52" x14ac:dyDescent="0.25"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</row>
    <row r="241" spans="4:52" x14ac:dyDescent="0.25"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</row>
    <row r="242" spans="4:52" x14ac:dyDescent="0.25"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</row>
    <row r="243" spans="4:52" x14ac:dyDescent="0.25"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</row>
    <row r="244" spans="4:52" x14ac:dyDescent="0.25"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</row>
    <row r="245" spans="4:52" x14ac:dyDescent="0.25"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</row>
    <row r="246" spans="4:52" x14ac:dyDescent="0.25"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</row>
    <row r="247" spans="4:52" x14ac:dyDescent="0.25"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</row>
    <row r="248" spans="4:52" x14ac:dyDescent="0.25"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</row>
    <row r="249" spans="4:52" x14ac:dyDescent="0.25"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</row>
    <row r="250" spans="4:52" x14ac:dyDescent="0.25"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</row>
    <row r="251" spans="4:52" x14ac:dyDescent="0.25"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</row>
    <row r="252" spans="4:52" x14ac:dyDescent="0.25"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</row>
    <row r="253" spans="4:52" x14ac:dyDescent="0.25"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</row>
    <row r="254" spans="4:52" x14ac:dyDescent="0.25"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</row>
    <row r="255" spans="4:52" x14ac:dyDescent="0.25"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</row>
    <row r="256" spans="4:52" x14ac:dyDescent="0.25"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</row>
    <row r="257" spans="4:52" x14ac:dyDescent="0.25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</row>
    <row r="258" spans="4:52" x14ac:dyDescent="0.25"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</row>
    <row r="259" spans="4:52" x14ac:dyDescent="0.25"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</row>
    <row r="260" spans="4:52" x14ac:dyDescent="0.25"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</row>
    <row r="261" spans="4:52" x14ac:dyDescent="0.25"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</row>
    <row r="262" spans="4:52" x14ac:dyDescent="0.25"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</row>
    <row r="263" spans="4:52" x14ac:dyDescent="0.25"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</row>
    <row r="264" spans="4:52" x14ac:dyDescent="0.25"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</row>
    <row r="265" spans="4:52" x14ac:dyDescent="0.25"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</row>
    <row r="266" spans="4:52" x14ac:dyDescent="0.25"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</row>
    <row r="267" spans="4:52" x14ac:dyDescent="0.25"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</row>
    <row r="268" spans="4:52" x14ac:dyDescent="0.25"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</row>
    <row r="269" spans="4:52" x14ac:dyDescent="0.25"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</row>
    <row r="270" spans="4:52" x14ac:dyDescent="0.25"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</row>
    <row r="271" spans="4:52" x14ac:dyDescent="0.25"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</row>
    <row r="272" spans="4:52" x14ac:dyDescent="0.25"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</row>
    <row r="273" spans="4:52" x14ac:dyDescent="0.25"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</row>
    <row r="274" spans="4:52" x14ac:dyDescent="0.25"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</row>
    <row r="275" spans="4:52" x14ac:dyDescent="0.25"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</row>
    <row r="276" spans="4:52" x14ac:dyDescent="0.25"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</row>
    <row r="277" spans="4:52" x14ac:dyDescent="0.25"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</row>
    <row r="278" spans="4:52" x14ac:dyDescent="0.25"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</row>
    <row r="279" spans="4:52" x14ac:dyDescent="0.25"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</row>
    <row r="280" spans="4:52" x14ac:dyDescent="0.25"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</row>
    <row r="281" spans="4:52" x14ac:dyDescent="0.25"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</row>
    <row r="282" spans="4:52" x14ac:dyDescent="0.25"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</row>
    <row r="283" spans="4:52" x14ac:dyDescent="0.25"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</row>
    <row r="284" spans="4:52" x14ac:dyDescent="0.25"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</row>
    <row r="285" spans="4:52" x14ac:dyDescent="0.25"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</row>
    <row r="286" spans="4:52" x14ac:dyDescent="0.25"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</row>
    <row r="287" spans="4:52" x14ac:dyDescent="0.25"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</row>
    <row r="288" spans="4:52" x14ac:dyDescent="0.25"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</row>
    <row r="289" spans="4:52" x14ac:dyDescent="0.25"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</row>
    <row r="290" spans="4:52" x14ac:dyDescent="0.25"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</row>
    <row r="291" spans="4:52" x14ac:dyDescent="0.25"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</row>
    <row r="292" spans="4:52" x14ac:dyDescent="0.25"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</row>
    <row r="293" spans="4:52" x14ac:dyDescent="0.25"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</row>
    <row r="294" spans="4:52" x14ac:dyDescent="0.25"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</row>
    <row r="295" spans="4:52" x14ac:dyDescent="0.25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</row>
    <row r="296" spans="4:52" x14ac:dyDescent="0.25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</row>
    <row r="297" spans="4:52" x14ac:dyDescent="0.25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</row>
    <row r="298" spans="4:52" x14ac:dyDescent="0.25"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</row>
    <row r="299" spans="4:52" x14ac:dyDescent="0.25"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</row>
    <row r="300" spans="4:52" x14ac:dyDescent="0.25"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</row>
    <row r="301" spans="4:52" x14ac:dyDescent="0.25"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</row>
    <row r="302" spans="4:52" x14ac:dyDescent="0.25"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</row>
    <row r="303" spans="4:52" x14ac:dyDescent="0.25"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</row>
    <row r="304" spans="4:52" x14ac:dyDescent="0.25"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</row>
    <row r="305" spans="4:52" x14ac:dyDescent="0.25"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</row>
    <row r="306" spans="4:52" x14ac:dyDescent="0.25"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</row>
    <row r="307" spans="4:52" x14ac:dyDescent="0.25"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</row>
    <row r="308" spans="4:52" x14ac:dyDescent="0.25"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</row>
    <row r="309" spans="4:52" x14ac:dyDescent="0.25"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</row>
    <row r="310" spans="4:52" x14ac:dyDescent="0.25"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</row>
    <row r="311" spans="4:52" x14ac:dyDescent="0.25"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</row>
    <row r="312" spans="4:52" x14ac:dyDescent="0.25"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</row>
    <row r="313" spans="4:52" x14ac:dyDescent="0.25"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</row>
    <row r="314" spans="4:52" x14ac:dyDescent="0.25"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</row>
    <row r="315" spans="4:52" x14ac:dyDescent="0.25"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</row>
    <row r="316" spans="4:52" x14ac:dyDescent="0.25"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</row>
    <row r="317" spans="4:52" x14ac:dyDescent="0.25"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</row>
    <row r="318" spans="4:52" x14ac:dyDescent="0.25"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</row>
    <row r="319" spans="4:52" x14ac:dyDescent="0.25"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</row>
    <row r="320" spans="4:52" x14ac:dyDescent="0.25"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</row>
    <row r="321" spans="4:52" x14ac:dyDescent="0.25"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</row>
    <row r="322" spans="4:52" x14ac:dyDescent="0.25"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</row>
    <row r="323" spans="4:52" x14ac:dyDescent="0.25"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</row>
    <row r="324" spans="4:52" x14ac:dyDescent="0.25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</row>
    <row r="325" spans="4:52" x14ac:dyDescent="0.25"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</row>
    <row r="326" spans="4:52" x14ac:dyDescent="0.25"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</row>
    <row r="327" spans="4:52" x14ac:dyDescent="0.25"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</row>
    <row r="328" spans="4:52" x14ac:dyDescent="0.25"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</row>
    <row r="329" spans="4:52" x14ac:dyDescent="0.25"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</row>
    <row r="330" spans="4:52" x14ac:dyDescent="0.25"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</row>
    <row r="331" spans="4:52" x14ac:dyDescent="0.25"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</row>
    <row r="332" spans="4:52" x14ac:dyDescent="0.25"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</row>
    <row r="333" spans="4:52" x14ac:dyDescent="0.25"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</row>
    <row r="334" spans="4:52" x14ac:dyDescent="0.25"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</row>
    <row r="335" spans="4:52" x14ac:dyDescent="0.25"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</row>
    <row r="336" spans="4:52" x14ac:dyDescent="0.25"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</row>
    <row r="337" spans="4:52" x14ac:dyDescent="0.25"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</row>
    <row r="338" spans="4:52" x14ac:dyDescent="0.25"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</row>
    <row r="339" spans="4:52" x14ac:dyDescent="0.25"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</row>
    <row r="340" spans="4:52" x14ac:dyDescent="0.25"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</row>
    <row r="341" spans="4:52" x14ac:dyDescent="0.25"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</row>
    <row r="342" spans="4:52" x14ac:dyDescent="0.25"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</row>
    <row r="343" spans="4:52" x14ac:dyDescent="0.25"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</row>
    <row r="344" spans="4:52" x14ac:dyDescent="0.25"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</row>
    <row r="345" spans="4:52" x14ac:dyDescent="0.25"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</row>
    <row r="346" spans="4:52" x14ac:dyDescent="0.25"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</row>
    <row r="347" spans="4:52" x14ac:dyDescent="0.25"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</row>
    <row r="348" spans="4:52" x14ac:dyDescent="0.25"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</row>
    <row r="349" spans="4:52" x14ac:dyDescent="0.25"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</row>
    <row r="350" spans="4:52" x14ac:dyDescent="0.25"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</row>
    <row r="351" spans="4:52" x14ac:dyDescent="0.25"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</row>
    <row r="352" spans="4:52" x14ac:dyDescent="0.25"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</row>
    <row r="353" spans="4:52" x14ac:dyDescent="0.25"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</row>
    <row r="354" spans="4:52" x14ac:dyDescent="0.25"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</row>
    <row r="355" spans="4:52" x14ac:dyDescent="0.25"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</row>
    <row r="356" spans="4:52" x14ac:dyDescent="0.25"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</row>
    <row r="357" spans="4:52" x14ac:dyDescent="0.25"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</row>
    <row r="358" spans="4:52" x14ac:dyDescent="0.25"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</row>
    <row r="359" spans="4:52" x14ac:dyDescent="0.25"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</row>
    <row r="360" spans="4:52" x14ac:dyDescent="0.25"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</row>
    <row r="361" spans="4:52" x14ac:dyDescent="0.25"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</row>
    <row r="362" spans="4:52" x14ac:dyDescent="0.25"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</row>
    <row r="363" spans="4:52" x14ac:dyDescent="0.25"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</row>
    <row r="364" spans="4:52" x14ac:dyDescent="0.25"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</row>
    <row r="365" spans="4:52" x14ac:dyDescent="0.25"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</row>
    <row r="366" spans="4:52" x14ac:dyDescent="0.25"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</row>
    <row r="367" spans="4:52" x14ac:dyDescent="0.25"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</row>
    <row r="368" spans="4:52" x14ac:dyDescent="0.25"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</row>
    <row r="369" spans="4:52" x14ac:dyDescent="0.25"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</row>
    <row r="370" spans="4:52" x14ac:dyDescent="0.25"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</row>
    <row r="371" spans="4:52" x14ac:dyDescent="0.25"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</row>
    <row r="372" spans="4:52" x14ac:dyDescent="0.25"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</row>
    <row r="373" spans="4:52" x14ac:dyDescent="0.25"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</row>
    <row r="374" spans="4:52" x14ac:dyDescent="0.25"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</row>
    <row r="375" spans="4:52" x14ac:dyDescent="0.25"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</row>
    <row r="376" spans="4:52" x14ac:dyDescent="0.25"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</row>
    <row r="377" spans="4:52" x14ac:dyDescent="0.25"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</row>
    <row r="378" spans="4:52" x14ac:dyDescent="0.25"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</row>
    <row r="379" spans="4:52" x14ac:dyDescent="0.25"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</row>
    <row r="380" spans="4:52" x14ac:dyDescent="0.25"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</row>
    <row r="381" spans="4:52" x14ac:dyDescent="0.25"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</row>
    <row r="382" spans="4:52" x14ac:dyDescent="0.25"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</row>
    <row r="383" spans="4:52" x14ac:dyDescent="0.25"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</row>
    <row r="384" spans="4:52" x14ac:dyDescent="0.25"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</row>
    <row r="385" spans="4:52" x14ac:dyDescent="0.25"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</row>
    <row r="386" spans="4:52" x14ac:dyDescent="0.25"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</row>
    <row r="387" spans="4:52" x14ac:dyDescent="0.25"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</row>
    <row r="388" spans="4:52" x14ac:dyDescent="0.25"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</row>
    <row r="389" spans="4:52" x14ac:dyDescent="0.25"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</row>
    <row r="390" spans="4:52" x14ac:dyDescent="0.25"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</row>
    <row r="391" spans="4:52" x14ac:dyDescent="0.25"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</row>
    <row r="392" spans="4:52" x14ac:dyDescent="0.25"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</row>
    <row r="393" spans="4:52" x14ac:dyDescent="0.25"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</row>
    <row r="394" spans="4:52" x14ac:dyDescent="0.25"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</row>
    <row r="395" spans="4:52" x14ac:dyDescent="0.2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</row>
    <row r="396" spans="4:52" x14ac:dyDescent="0.25"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</row>
    <row r="397" spans="4:52" x14ac:dyDescent="0.25"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</row>
    <row r="398" spans="4:52" x14ac:dyDescent="0.25"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</row>
    <row r="399" spans="4:52" x14ac:dyDescent="0.25"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</row>
    <row r="400" spans="4:52" x14ac:dyDescent="0.25"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</row>
    <row r="401" spans="4:52" x14ac:dyDescent="0.25"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</row>
    <row r="402" spans="4:52" x14ac:dyDescent="0.25"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</row>
    <row r="403" spans="4:52" x14ac:dyDescent="0.25"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</row>
    <row r="404" spans="4:52" x14ac:dyDescent="0.25"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</row>
    <row r="405" spans="4:52" x14ac:dyDescent="0.25"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</row>
    <row r="406" spans="4:52" x14ac:dyDescent="0.25"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</row>
    <row r="407" spans="4:52" x14ac:dyDescent="0.25"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</row>
    <row r="408" spans="4:52" x14ac:dyDescent="0.25"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</row>
    <row r="409" spans="4:52" x14ac:dyDescent="0.25"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</row>
    <row r="410" spans="4:52" x14ac:dyDescent="0.25"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</row>
    <row r="411" spans="4:52" x14ac:dyDescent="0.25"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</row>
    <row r="412" spans="4:52" x14ac:dyDescent="0.25"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</row>
    <row r="413" spans="4:52" x14ac:dyDescent="0.25"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</row>
    <row r="414" spans="4:52" x14ac:dyDescent="0.25"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</row>
    <row r="415" spans="4:52" x14ac:dyDescent="0.25"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</row>
    <row r="416" spans="4:52" x14ac:dyDescent="0.25"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</row>
    <row r="417" spans="4:52" x14ac:dyDescent="0.25"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</row>
    <row r="418" spans="4:52" x14ac:dyDescent="0.25"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</row>
    <row r="419" spans="4:52" x14ac:dyDescent="0.25"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</row>
    <row r="420" spans="4:52" x14ac:dyDescent="0.25"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</row>
    <row r="421" spans="4:52" x14ac:dyDescent="0.25"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</row>
    <row r="422" spans="4:52" x14ac:dyDescent="0.25"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</row>
    <row r="423" spans="4:52" x14ac:dyDescent="0.25"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</row>
    <row r="424" spans="4:52" x14ac:dyDescent="0.25"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</row>
    <row r="425" spans="4:52" x14ac:dyDescent="0.25"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</row>
    <row r="426" spans="4:52" x14ac:dyDescent="0.25"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</row>
    <row r="427" spans="4:52" x14ac:dyDescent="0.25"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</row>
    <row r="428" spans="4:52" x14ac:dyDescent="0.25"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</row>
    <row r="429" spans="4:52" x14ac:dyDescent="0.25"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</row>
    <row r="430" spans="4:52" x14ac:dyDescent="0.25"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</row>
    <row r="431" spans="4:52" x14ac:dyDescent="0.25"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</row>
    <row r="432" spans="4:52" x14ac:dyDescent="0.25"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</row>
    <row r="433" spans="4:52" x14ac:dyDescent="0.25"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</row>
    <row r="434" spans="4:52" x14ac:dyDescent="0.25"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</row>
    <row r="435" spans="4:52" x14ac:dyDescent="0.25"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</row>
    <row r="436" spans="4:52" x14ac:dyDescent="0.25"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</row>
    <row r="437" spans="4:52" x14ac:dyDescent="0.25"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</row>
    <row r="438" spans="4:52" x14ac:dyDescent="0.25"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</row>
    <row r="439" spans="4:52" x14ac:dyDescent="0.25"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</row>
    <row r="440" spans="4:52" x14ac:dyDescent="0.25"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</row>
    <row r="441" spans="4:52" x14ac:dyDescent="0.25"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</row>
    <row r="442" spans="4:52" x14ac:dyDescent="0.25"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</row>
    <row r="443" spans="4:52" x14ac:dyDescent="0.25"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</row>
    <row r="444" spans="4:52" x14ac:dyDescent="0.25"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</row>
    <row r="445" spans="4:52" x14ac:dyDescent="0.25"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</row>
    <row r="446" spans="4:52" x14ac:dyDescent="0.25"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</row>
    <row r="447" spans="4:52" x14ac:dyDescent="0.25"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</row>
    <row r="448" spans="4:52" x14ac:dyDescent="0.25"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</row>
    <row r="449" spans="4:52" x14ac:dyDescent="0.25"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</row>
    <row r="450" spans="4:52" x14ac:dyDescent="0.25"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</row>
    <row r="451" spans="4:52" x14ac:dyDescent="0.25"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</row>
    <row r="452" spans="4:52" x14ac:dyDescent="0.25"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</row>
    <row r="453" spans="4:52" x14ac:dyDescent="0.25"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</row>
    <row r="454" spans="4:52" x14ac:dyDescent="0.25"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</row>
    <row r="455" spans="4:52" x14ac:dyDescent="0.25"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</row>
    <row r="456" spans="4:52" x14ac:dyDescent="0.25"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</row>
    <row r="457" spans="4:52" x14ac:dyDescent="0.25"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</row>
    <row r="458" spans="4:52" x14ac:dyDescent="0.25"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</row>
    <row r="459" spans="4:52" x14ac:dyDescent="0.25"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</row>
    <row r="460" spans="4:52" x14ac:dyDescent="0.25"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</row>
    <row r="461" spans="4:52" x14ac:dyDescent="0.25"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</row>
    <row r="462" spans="4:52" x14ac:dyDescent="0.25"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</row>
    <row r="463" spans="4:52" x14ac:dyDescent="0.25"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</row>
    <row r="464" spans="4:52" x14ac:dyDescent="0.25"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</row>
    <row r="465" spans="4:52" x14ac:dyDescent="0.25"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</row>
    <row r="466" spans="4:52" x14ac:dyDescent="0.25"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</row>
    <row r="467" spans="4:52" x14ac:dyDescent="0.25"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</row>
    <row r="468" spans="4:52" x14ac:dyDescent="0.25"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</row>
    <row r="469" spans="4:52" x14ac:dyDescent="0.25"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</row>
    <row r="470" spans="4:52" x14ac:dyDescent="0.25"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</row>
    <row r="471" spans="4:52" x14ac:dyDescent="0.25"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</row>
    <row r="472" spans="4:52" x14ac:dyDescent="0.25"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</row>
    <row r="473" spans="4:52" x14ac:dyDescent="0.25"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</row>
    <row r="474" spans="4:52" x14ac:dyDescent="0.25"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</row>
    <row r="475" spans="4:52" x14ac:dyDescent="0.25"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</row>
    <row r="476" spans="4:52" x14ac:dyDescent="0.25"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</row>
    <row r="477" spans="4:52" x14ac:dyDescent="0.25"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</row>
    <row r="478" spans="4:52" x14ac:dyDescent="0.25"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</row>
    <row r="479" spans="4:52" x14ac:dyDescent="0.25"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</row>
    <row r="480" spans="4:52" x14ac:dyDescent="0.25"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</row>
    <row r="481" spans="4:52" x14ac:dyDescent="0.25"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</row>
    <row r="482" spans="4:52" x14ac:dyDescent="0.25"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</row>
    <row r="483" spans="4:52" x14ac:dyDescent="0.25"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</row>
    <row r="484" spans="4:52" x14ac:dyDescent="0.25"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</row>
    <row r="485" spans="4:52" x14ac:dyDescent="0.25"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</row>
    <row r="486" spans="4:52" x14ac:dyDescent="0.25"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</row>
    <row r="487" spans="4:52" x14ac:dyDescent="0.25"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</row>
    <row r="488" spans="4:52" x14ac:dyDescent="0.25"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</row>
    <row r="489" spans="4:52" x14ac:dyDescent="0.25"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</row>
    <row r="490" spans="4:52" x14ac:dyDescent="0.25"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</row>
    <row r="491" spans="4:52" x14ac:dyDescent="0.25"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</row>
    <row r="492" spans="4:52" x14ac:dyDescent="0.25"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</row>
    <row r="493" spans="4:52" x14ac:dyDescent="0.25"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</row>
    <row r="494" spans="4:52" x14ac:dyDescent="0.25"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</row>
    <row r="495" spans="4:52" x14ac:dyDescent="0.25"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</row>
    <row r="496" spans="4:52" x14ac:dyDescent="0.25"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</row>
    <row r="497" spans="4:52" x14ac:dyDescent="0.25"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</row>
    <row r="498" spans="4:52" x14ac:dyDescent="0.25"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</row>
    <row r="499" spans="4:52" x14ac:dyDescent="0.25"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</row>
    <row r="500" spans="4:52" x14ac:dyDescent="0.25"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</row>
    <row r="501" spans="4:52" x14ac:dyDescent="0.25"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</row>
    <row r="502" spans="4:52" x14ac:dyDescent="0.25"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</row>
    <row r="503" spans="4:52" x14ac:dyDescent="0.25"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89"/>
      <c r="AP503" s="90"/>
      <c r="AQ503" s="92"/>
      <c r="AR503" s="90"/>
      <c r="AS503" s="6"/>
      <c r="AT503" s="6"/>
      <c r="AU503" s="6"/>
      <c r="AV503" s="6"/>
      <c r="AW503" s="6"/>
      <c r="AX503" s="6"/>
      <c r="AY503" s="6"/>
      <c r="AZ503" s="6"/>
    </row>
    <row r="504" spans="4:52" x14ac:dyDescent="0.25"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91"/>
      <c r="AP504" s="92"/>
      <c r="AQ504" s="91"/>
      <c r="AR504" s="92"/>
      <c r="AS504" s="6"/>
      <c r="AT504" s="6"/>
      <c r="AU504" s="6"/>
      <c r="AV504" s="6"/>
      <c r="AW504" s="6"/>
      <c r="AX504" s="6"/>
      <c r="AY504" s="6"/>
      <c r="AZ504" s="6"/>
    </row>
    <row r="505" spans="4:52" x14ac:dyDescent="0.25"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91"/>
      <c r="AP505" s="94"/>
      <c r="AQ505" s="91"/>
      <c r="AR505" s="94"/>
      <c r="AS505" s="6"/>
      <c r="AT505" s="6"/>
      <c r="AU505" s="6"/>
      <c r="AV505" s="6"/>
      <c r="AW505" s="6"/>
      <c r="AX505" s="6"/>
      <c r="AY505" s="6"/>
      <c r="AZ505" s="6"/>
    </row>
    <row r="506" spans="4:52" x14ac:dyDescent="0.25"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</row>
    <row r="507" spans="4:52" x14ac:dyDescent="0.25"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91"/>
      <c r="AP507" s="91"/>
      <c r="AQ507" s="142"/>
      <c r="AR507" s="91"/>
      <c r="AS507" s="6"/>
      <c r="AT507" s="6"/>
      <c r="AU507" s="6"/>
      <c r="AV507" s="6"/>
      <c r="AW507" s="6"/>
      <c r="AX507" s="6"/>
      <c r="AY507" s="6"/>
      <c r="AZ507" s="6"/>
    </row>
  </sheetData>
  <protectedRanges>
    <protectedRange sqref="Q15" name="taux"/>
  </protectedRanges>
  <mergeCells count="190">
    <mergeCell ref="AQ1:AU52"/>
    <mergeCell ref="H3:M6"/>
    <mergeCell ref="O4:Q6"/>
    <mergeCell ref="AI4:AK4"/>
    <mergeCell ref="K8:M8"/>
    <mergeCell ref="G9:I9"/>
    <mergeCell ref="O10:Q12"/>
    <mergeCell ref="G11:I11"/>
    <mergeCell ref="O14:X14"/>
    <mergeCell ref="Y14:AF16"/>
    <mergeCell ref="R15:S16"/>
    <mergeCell ref="T15:X16"/>
    <mergeCell ref="O16:Q16"/>
    <mergeCell ref="AK17:AK18"/>
    <mergeCell ref="Y19:AA19"/>
    <mergeCell ref="E20:H20"/>
    <mergeCell ref="I20:J20"/>
    <mergeCell ref="K20:L20"/>
    <mergeCell ref="M20:N20"/>
    <mergeCell ref="O20:P20"/>
    <mergeCell ref="U20:X20"/>
    <mergeCell ref="Y20:AA20"/>
    <mergeCell ref="E19:H19"/>
    <mergeCell ref="I19:J19"/>
    <mergeCell ref="B17:D18"/>
    <mergeCell ref="E17:H18"/>
    <mergeCell ref="I17:L17"/>
    <mergeCell ref="M17:N18"/>
    <mergeCell ref="O17:P18"/>
    <mergeCell ref="Q17:Q18"/>
    <mergeCell ref="R17:R18"/>
    <mergeCell ref="AI17:AI18"/>
    <mergeCell ref="AJ17:AJ18"/>
    <mergeCell ref="I18:J18"/>
    <mergeCell ref="K18:L18"/>
    <mergeCell ref="AC18:AE18"/>
    <mergeCell ref="S17:S18"/>
    <mergeCell ref="T17:T18"/>
    <mergeCell ref="U17:X18"/>
    <mergeCell ref="Y17:AA18"/>
    <mergeCell ref="AB17:AB18"/>
    <mergeCell ref="AF17:AF18"/>
    <mergeCell ref="K19:L19"/>
    <mergeCell ref="M19:N19"/>
    <mergeCell ref="O19:P19"/>
    <mergeCell ref="U19:X19"/>
    <mergeCell ref="Y21:AA21"/>
    <mergeCell ref="E22:H22"/>
    <mergeCell ref="I22:J22"/>
    <mergeCell ref="K22:L22"/>
    <mergeCell ref="M22:N22"/>
    <mergeCell ref="O22:P22"/>
    <mergeCell ref="U22:X22"/>
    <mergeCell ref="Y22:AA22"/>
    <mergeCell ref="E21:H21"/>
    <mergeCell ref="I21:J21"/>
    <mergeCell ref="K21:L21"/>
    <mergeCell ref="M21:N21"/>
    <mergeCell ref="O21:P21"/>
    <mergeCell ref="U21:X21"/>
    <mergeCell ref="Y23:AA23"/>
    <mergeCell ref="E24:H24"/>
    <mergeCell ref="I24:J24"/>
    <mergeCell ref="K24:L24"/>
    <mergeCell ref="M24:N24"/>
    <mergeCell ref="O24:P24"/>
    <mergeCell ref="U24:X24"/>
    <mergeCell ref="Y24:AA24"/>
    <mergeCell ref="E23:H23"/>
    <mergeCell ref="I23:J23"/>
    <mergeCell ref="K23:L23"/>
    <mergeCell ref="M23:N23"/>
    <mergeCell ref="O23:P23"/>
    <mergeCell ref="U23:X23"/>
    <mergeCell ref="Y25:AA25"/>
    <mergeCell ref="B26:N27"/>
    <mergeCell ref="O26:P27"/>
    <mergeCell ref="Q26:Q27"/>
    <mergeCell ref="R26:R27"/>
    <mergeCell ref="S26:S27"/>
    <mergeCell ref="T26:T27"/>
    <mergeCell ref="U26:X27"/>
    <mergeCell ref="Y26:AA27"/>
    <mergeCell ref="E25:H25"/>
    <mergeCell ref="I25:J25"/>
    <mergeCell ref="K25:L25"/>
    <mergeCell ref="M25:N25"/>
    <mergeCell ref="O25:P25"/>
    <mergeCell ref="U25:X25"/>
    <mergeCell ref="AK26:AK27"/>
    <mergeCell ref="M29:O29"/>
    <mergeCell ref="U29:X29"/>
    <mergeCell ref="Y29:AA29"/>
    <mergeCell ref="E30:J31"/>
    <mergeCell ref="Q30:Q31"/>
    <mergeCell ref="R30:R31"/>
    <mergeCell ref="S30:S31"/>
    <mergeCell ref="T30:T31"/>
    <mergeCell ref="U30:X31"/>
    <mergeCell ref="AB26:AB27"/>
    <mergeCell ref="AC26:AC27"/>
    <mergeCell ref="AD26:AD27"/>
    <mergeCell ref="AE26:AE27"/>
    <mergeCell ref="AF26:AF27"/>
    <mergeCell ref="AI26:AI27"/>
    <mergeCell ref="N31:O31"/>
    <mergeCell ref="Y30:AA31"/>
    <mergeCell ref="AB30:AB31"/>
    <mergeCell ref="AC30:AC31"/>
    <mergeCell ref="AF32:AF33"/>
    <mergeCell ref="N33:O33"/>
    <mergeCell ref="AC32:AC33"/>
    <mergeCell ref="AD32:AD33"/>
    <mergeCell ref="AE32:AE33"/>
    <mergeCell ref="AD30:AD31"/>
    <mergeCell ref="AE30:AE31"/>
    <mergeCell ref="AF30:AF31"/>
    <mergeCell ref="E34:J35"/>
    <mergeCell ref="Q34:Q35"/>
    <mergeCell ref="R34:R35"/>
    <mergeCell ref="S34:S35"/>
    <mergeCell ref="T34:T35"/>
    <mergeCell ref="U34:X35"/>
    <mergeCell ref="Y34:AA35"/>
    <mergeCell ref="AB34:AB35"/>
    <mergeCell ref="U32:X33"/>
    <mergeCell ref="Y32:AA33"/>
    <mergeCell ref="AB32:AB33"/>
    <mergeCell ref="Q32:Q33"/>
    <mergeCell ref="R32:R33"/>
    <mergeCell ref="S32:S33"/>
    <mergeCell ref="T32:T33"/>
    <mergeCell ref="AC34:AC35"/>
    <mergeCell ref="AD34:AD35"/>
    <mergeCell ref="AE34:AE35"/>
    <mergeCell ref="AF34:AF35"/>
    <mergeCell ref="N35:O35"/>
    <mergeCell ref="Q36:Q37"/>
    <mergeCell ref="R36:R37"/>
    <mergeCell ref="S36:S37"/>
    <mergeCell ref="T36:T37"/>
    <mergeCell ref="U36:X37"/>
    <mergeCell ref="AE38:AE39"/>
    <mergeCell ref="AF38:AF39"/>
    <mergeCell ref="N37:O37"/>
    <mergeCell ref="Q38:Q39"/>
    <mergeCell ref="R38:R39"/>
    <mergeCell ref="S38:S39"/>
    <mergeCell ref="T38:T39"/>
    <mergeCell ref="U38:X39"/>
    <mergeCell ref="N39:O39"/>
    <mergeCell ref="Y36:AA37"/>
    <mergeCell ref="AB36:AB37"/>
    <mergeCell ref="AC36:AC37"/>
    <mergeCell ref="AD36:AD37"/>
    <mergeCell ref="AE36:AE37"/>
    <mergeCell ref="AF36:AF37"/>
    <mergeCell ref="J40:K41"/>
    <mergeCell ref="Q40:Q41"/>
    <mergeCell ref="R40:R41"/>
    <mergeCell ref="S40:S41"/>
    <mergeCell ref="T40:T41"/>
    <mergeCell ref="Y38:AA39"/>
    <mergeCell ref="AB38:AB39"/>
    <mergeCell ref="AC38:AC39"/>
    <mergeCell ref="AD38:AD39"/>
    <mergeCell ref="AD42:AD43"/>
    <mergeCell ref="AE42:AE43"/>
    <mergeCell ref="AF42:AF43"/>
    <mergeCell ref="F44:H44"/>
    <mergeCell ref="J44:K44"/>
    <mergeCell ref="U44:X44"/>
    <mergeCell ref="Y44:AA44"/>
    <mergeCell ref="AF40:AF41"/>
    <mergeCell ref="N41:O41"/>
    <mergeCell ref="Q42:Q43"/>
    <mergeCell ref="R42:R43"/>
    <mergeCell ref="S42:S43"/>
    <mergeCell ref="T42:T43"/>
    <mergeCell ref="U42:X43"/>
    <mergeCell ref="Y42:AA43"/>
    <mergeCell ref="AB42:AB43"/>
    <mergeCell ref="AC42:AC43"/>
    <mergeCell ref="U40:X41"/>
    <mergeCell ref="Y40:AA41"/>
    <mergeCell ref="AB40:AB41"/>
    <mergeCell ref="AC40:AC41"/>
    <mergeCell ref="AD40:AD41"/>
    <mergeCell ref="AE40:AE41"/>
    <mergeCell ref="F40:H41"/>
  </mergeCells>
  <phoneticPr fontId="29" type="noConversion"/>
  <dataValidations count="2">
    <dataValidation errorStyle="information" allowBlank="1" showInputMessage="1" showErrorMessage="1" promptTitle="Cellule de texte." prompt="Saisir les montants d'argent dans la colonne suivante SVP." sqref="U20:X20" xr:uid="{00000000-0002-0000-0000-000000000000}"/>
    <dataValidation allowBlank="1" showInputMessage="1" showErrorMessage="1" promptTitle="Cellule de texte." prompt="Saisir les montants d'argent dans la colonne suivante SVP." sqref="U19:X19 U21:X25" xr:uid="{00000000-0002-0000-0000-000001000000}"/>
  </dataValidations>
  <pageMargins left="0.27559055118110237" right="0.19685039370078741" top="0.39370078740157483" bottom="0" header="0.19685039370078741" footer="0.23622047244094491"/>
  <pageSetup paperSize="5" scale="4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mpression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mpression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Cte depenses</vt:lpstr>
      <vt:lpstr>'Cte depenses'!champimpression</vt:lpstr>
      <vt:lpstr>'Cte depenses'!nonprotege</vt:lpstr>
      <vt:lpstr>'Cte depenses'!NONPROTEGE1</vt:lpstr>
      <vt:lpstr>'Cte depenses'!NONPROTEGE2</vt:lpstr>
      <vt:lpstr>'Cte depenses'!NONPROTEGE3</vt:lpstr>
      <vt:lpstr>'Cte depenses'!NONPROTEGE4</vt:lpstr>
      <vt:lpstr>'Cte depenses'!NONPROTEGE5</vt:lpstr>
      <vt:lpstr>'Cte depenses'!Zone_d_impression</vt:lpstr>
    </vt:vector>
  </TitlesOfParts>
  <Company>UPA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Saccente, Patricia</dc:creator>
  <cp:lastModifiedBy>Saccente, Patricia</cp:lastModifiedBy>
  <cp:lastPrinted>2020-09-02T19:10:46Z</cp:lastPrinted>
  <dcterms:created xsi:type="dcterms:W3CDTF">2019-02-18T20:52:40Z</dcterms:created>
  <dcterms:modified xsi:type="dcterms:W3CDTF">2022-09-13T16:05:22Z</dcterms:modified>
</cp:coreProperties>
</file>